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P:\Desktop\"/>
    </mc:Choice>
  </mc:AlternateContent>
  <bookViews>
    <workbookView xWindow="360" yWindow="15" windowWidth="11340" windowHeight="6540" activeTab="1"/>
  </bookViews>
  <sheets>
    <sheet name="PHASE 1" sheetId="4" r:id="rId1"/>
    <sheet name="DEVIS" sheetId="11" r:id="rId2"/>
    <sheet name="DEVIS (3)" sheetId="13" state="hidden" r:id="rId3"/>
    <sheet name="BASE DE DONEES" sheetId="2" state="hidden" r:id="rId4"/>
    <sheet name="TARIFS RH" sheetId="6" r:id="rId5"/>
    <sheet name="LISTES" sheetId="3" state="hidden" r:id="rId6"/>
    <sheet name="POIDS" sheetId="7" state="hidden" r:id="rId7"/>
    <sheet name="COULEUR STD" sheetId="15" state="hidden" r:id="rId8"/>
    <sheet name=" OPTION SANS  PD" sheetId="8" r:id="rId9"/>
    <sheet name="EMAIL" sheetId="16" state="hidden" r:id="rId10"/>
    <sheet name=" OPTION AVEC  PD" sheetId="14" state="hidden" r:id="rId11"/>
  </sheets>
  <definedNames>
    <definedName name="_xlnm._FilterDatabase" localSheetId="10" hidden="1">' OPTION AVEC  PD'!$A$1:$I$425</definedName>
    <definedName name="_xlnm._FilterDatabase" localSheetId="8" hidden="1">' OPTION SANS  PD'!$A$1:$I$300</definedName>
    <definedName name="_xlnm._FilterDatabase" localSheetId="3" hidden="1">'BASE DE DONEES'!$A$1:$P$294</definedName>
    <definedName name="_xlnm._FilterDatabase" localSheetId="4" hidden="1">'TARIFS RH'!$A$1:$K$425</definedName>
    <definedName name="Capture.Gabriel.PGR03">'COULEUR STD'!$C$2:$C$12</definedName>
    <definedName name="CaptureGabriel">'COULEUR STD'!$C$2:$C$12</definedName>
    <definedName name="Comfort.plus.Gabriel.PGR04">'COULEUR STD'!$D$2:$D$5</definedName>
    <definedName name="Comfortgabriel">'COULEUR STD'!$D$2:$D$5</definedName>
    <definedName name="Elmosoft.piqué.Elmo.Leather.PGR06">'COULEUR STD'!$E$2</definedName>
    <definedName name="Elmosoftpiqué">'COULEUR STD'!$E$2</definedName>
    <definedName name="Fame.Gabriel.PGR02">'COULEUR STD'!$F$2:$F$12</definedName>
    <definedName name="Famegabriel">'COULEUR STD'!$F$2:$F$12</definedName>
    <definedName name="Gaja.classic.Gabriel.PGR03">'COULEUR STD'!$G$2:$G$5</definedName>
    <definedName name="Gajaclassic">'COULEUR STD'!$G$2:$G$5</definedName>
    <definedName name="Nexus.Camira.Frabrics.PGR03">'COULEUR STD'!$H$2:$H$11</definedName>
    <definedName name="Nexuscamira">'COULEUR STD'!$H$2:$H$11</definedName>
    <definedName name="Note.Gabriel.PGR03">'COULEUR STD'!$I$2:$I$8</definedName>
    <definedName name="Notegabriel">'COULEUR STD'!$I$2:$I$8</definedName>
    <definedName name="Paloma.Soft.Wollsdorf.PGR06">'COULEUR STD'!$J$2:$J$6</definedName>
    <definedName name="Palomasoft">'COULEUR STD'!$J$2:$J$6</definedName>
    <definedName name="Patina.Camira.">'COULEUR STD'!$K$2:$K$7</definedName>
    <definedName name="Patina.Camira.PGR03">'COULEUR STD'!$K$2:$K$7</definedName>
    <definedName name="Patinacamira">'COULEUR STD'!$K$2:$K$7</definedName>
    <definedName name="Query_from_M3_1" localSheetId="6" hidden="1">POIDS!#REF!</definedName>
    <definedName name="Sirdal.and.Suldal.GU.PGR04">'COULEUR STD'!$L$2:$L$5</definedName>
    <definedName name="Sirdalandsuldal">'COULEUR STD'!$L$2:$L$5</definedName>
    <definedName name="Steelcut.trio2.Kvadrat.PGR04">'COULEUR STD'!$M$2:$M$8</definedName>
    <definedName name="Steelcuttrio2">'COULEUR STD'!$M$2:$M$8</definedName>
    <definedName name="TISSUS">'COULEUR STD'!$B$1:$N$1</definedName>
    <definedName name="Vingtquatre_sept.Camira.Fabrics.PGR03">'COULEUR STD'!$B$2</definedName>
    <definedName name="Vingtquatresept">'COULEUR STD'!$B$2</definedName>
    <definedName name="Xtreme.Camira.Fabrics">'COULEUR STD'!$N$2:$N$8</definedName>
    <definedName name="Xtreme.Camira.Fabrics.PGR01">'COULEUR STD'!$N$2:$N$8</definedName>
    <definedName name="Xtremecamirafabrics">'COULEUR STD'!$N$2:$N$8</definedName>
  </definedNames>
  <calcPr calcId="152511"/>
</workbook>
</file>

<file path=xl/calcChain.xml><?xml version="1.0" encoding="utf-8"?>
<calcChain xmlns="http://schemas.openxmlformats.org/spreadsheetml/2006/main">
  <c r="H41" i="4" l="1"/>
  <c r="G41" i="4"/>
  <c r="H42" i="4"/>
  <c r="G39" i="4"/>
  <c r="G37" i="4"/>
  <c r="G35" i="4"/>
  <c r="G33" i="4"/>
  <c r="G31" i="4"/>
  <c r="G29" i="4"/>
  <c r="G19" i="11" l="1"/>
  <c r="H27" i="4"/>
  <c r="G23" i="4"/>
  <c r="C23" i="4"/>
  <c r="B41" i="4"/>
  <c r="B31" i="4"/>
  <c r="B33" i="4"/>
  <c r="B35" i="4"/>
  <c r="B37" i="4"/>
  <c r="B39" i="4"/>
  <c r="B29" i="4"/>
  <c r="H29" i="4"/>
  <c r="H31" i="4"/>
  <c r="H33" i="4"/>
  <c r="H35" i="4"/>
  <c r="H36" i="4"/>
  <c r="H37" i="4"/>
  <c r="H39" i="4"/>
  <c r="H23" i="4" l="1"/>
  <c r="D23" i="4" l="1"/>
  <c r="E23" i="4" s="1"/>
  <c r="J5" i="4" l="1"/>
  <c r="F13" i="11" l="1"/>
  <c r="C33" i="11"/>
  <c r="B10" i="11"/>
  <c r="E8" i="11"/>
  <c r="B9" i="11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7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  <c r="F10" i="11"/>
  <c r="E10" i="11"/>
  <c r="E9" i="11"/>
  <c r="E7" i="11"/>
  <c r="H35" i="13" l="1"/>
  <c r="A35" i="13"/>
  <c r="H34" i="13"/>
  <c r="G20" i="13"/>
  <c r="H20" i="13" s="1"/>
  <c r="H39" i="13" s="1"/>
  <c r="E20" i="13"/>
  <c r="H44" i="13" s="1"/>
  <c r="B20" i="13"/>
  <c r="B13" i="13"/>
  <c r="B12" i="13"/>
  <c r="G11" i="13"/>
  <c r="F11" i="13"/>
  <c r="F10" i="13"/>
  <c r="F9" i="13"/>
  <c r="F8" i="13"/>
  <c r="F5" i="13"/>
  <c r="G3" i="13"/>
  <c r="H40" i="13" l="1"/>
  <c r="H41" i="13" s="1"/>
  <c r="H43" i="13" s="1"/>
  <c r="H45" i="13" l="1"/>
  <c r="H46" i="13" s="1"/>
  <c r="G20" i="11" l="1"/>
  <c r="G24" i="11"/>
  <c r="F3" i="11"/>
  <c r="G21" i="11" l="1"/>
  <c r="G23" i="11" s="1"/>
  <c r="G25" i="11" l="1"/>
  <c r="G26" i="11" s="1"/>
  <c r="A3" i="4" l="1"/>
  <c r="C8" i="4" s="1"/>
  <c r="C6" i="4"/>
  <c r="C7" i="4" l="1"/>
  <c r="C11" i="4" s="1"/>
  <c r="F2" i="11" l="1"/>
  <c r="G2" i="13"/>
</calcChain>
</file>

<file path=xl/sharedStrings.xml><?xml version="1.0" encoding="utf-8"?>
<sst xmlns="http://schemas.openxmlformats.org/spreadsheetml/2006/main" count="16214" uniqueCount="4933">
  <si>
    <t>Adresse de Livraison</t>
  </si>
  <si>
    <t>Adresse de Facturation</t>
  </si>
  <si>
    <t>Votre référence</t>
  </si>
  <si>
    <t>Article</t>
  </si>
  <si>
    <t>Désignation</t>
  </si>
  <si>
    <t>Quantité</t>
  </si>
  <si>
    <t>Transport</t>
  </si>
  <si>
    <t>Total H.T.</t>
  </si>
  <si>
    <t>TTC</t>
  </si>
  <si>
    <t>Conditions de Livraison:</t>
  </si>
  <si>
    <t>Délai de Livraison:</t>
  </si>
  <si>
    <t>Réserve  de propriété:</t>
  </si>
  <si>
    <t>De convention expresse, nous nous réservons la propriété des marchandises</t>
  </si>
  <si>
    <t xml:space="preserve">livrées, jusqu'à complet paiement de leur prix en principal, intérêt et frais, </t>
  </si>
  <si>
    <t>conformement à la loi du 12 mai 1980, No 80.335</t>
  </si>
  <si>
    <t>Conditions de Paiement:</t>
  </si>
  <si>
    <t>Mode de Paiement:</t>
  </si>
  <si>
    <t>Coordonnées bancaires:</t>
  </si>
  <si>
    <t>Remise</t>
  </si>
  <si>
    <t>Total H.T. après remise</t>
  </si>
  <si>
    <t>Total avec transport</t>
  </si>
  <si>
    <t xml:space="preserve">Date: </t>
  </si>
  <si>
    <t>port pour toute commande supérieure à 10 sièges</t>
  </si>
  <si>
    <t>par virement bancaire</t>
  </si>
  <si>
    <t xml:space="preserve">*A compter du 1er mai 2013, Décret n° 2012-22-ART543-244 / www.valdelia.org </t>
  </si>
  <si>
    <t>Poids total en Kg</t>
  </si>
  <si>
    <t>Prix Unitaire</t>
  </si>
  <si>
    <t>Montant  HT</t>
  </si>
  <si>
    <t>Poids U en kg</t>
  </si>
  <si>
    <t>T.V.A. 20 %</t>
  </si>
  <si>
    <t>RH 400</t>
  </si>
  <si>
    <t>A confirmer sur le bon de commande</t>
  </si>
  <si>
    <t xml:space="preserve">A l'attention de </t>
  </si>
  <si>
    <t>60,00 €/HT pour toute commande inférieure ou égale à 10 sièges, franco de</t>
  </si>
  <si>
    <t>DNB Bank , Filiale Deutschland</t>
  </si>
  <si>
    <t>IBAN: DE40202201000060437008  BIC /Swift : DNBADEHX</t>
  </si>
  <si>
    <t>Piètement 5 branches</t>
  </si>
  <si>
    <t>Métal</t>
  </si>
  <si>
    <t>Roulettes</t>
  </si>
  <si>
    <t>moquette ou sol dur</t>
  </si>
  <si>
    <t xml:space="preserve">Options : </t>
  </si>
  <si>
    <t>GARANTIE 10 ANS (hors vol et vandalisme)</t>
  </si>
  <si>
    <t>Notre Correspondant</t>
  </si>
  <si>
    <t>Accoudoirs 8S réglables : hauteur, écartement et orientation</t>
  </si>
  <si>
    <t>Conditions générales de vente et de livraison</t>
  </si>
  <si>
    <t>Délai de livraison (départ usine) Jours ouvrables</t>
  </si>
  <si>
    <t>RH collection standard 10-15</t>
  </si>
  <si>
    <t>RH collection étendue 20*</t>
  </si>
  <si>
    <t>Revêtement special et tissu client Sur demande</t>
  </si>
  <si>
    <t>Ce délai n'inclut pas le temps de transport.</t>
  </si>
  <si>
    <t>Les délais de livraison peuvent varier en fonction de la période (vacances)</t>
  </si>
  <si>
    <t>ou de votre commande.</t>
  </si>
  <si>
    <t>* Sous reserve de disponibilité chez le fabricant.</t>
  </si>
  <si>
    <t>Prix</t>
  </si>
  <si>
    <t>Tous les prix s’entendent en euro hors TVA. Applicables à compter du</t>
  </si>
  <si>
    <t>Conditions de paiement</t>
  </si>
  <si>
    <t>Conditions de livraison</t>
  </si>
  <si>
    <t>Ex Works (Incoterms 2010) incluant le conditionnement.</t>
  </si>
  <si>
    <t>Délai de livraison</t>
  </si>
  <si>
    <t>Les sièges sont livrés de l’usine suivant le délai de livraison indiqué.</t>
  </si>
  <si>
    <t>Pour être acceptées, les modifications de commande doivent être</t>
  </si>
  <si>
    <t>communiquées deux semaines avant la livraison.</t>
  </si>
  <si>
    <t>Une participation forfaitaire de 60€ HT par commande sera appliquée pour</t>
  </si>
  <si>
    <t>Dégâts matériels : en cas de dégats materiels causés lors du transport, le</t>
  </si>
  <si>
    <t>destinataire / acheteur doit en informer le fournisseur dans un délai de 48h</t>
  </si>
  <si>
    <t>dès réception.</t>
  </si>
  <si>
    <t>Modification / annulation d’une commande</t>
  </si>
  <si>
    <t>Modifier ou annuler une commande de sièges ou une commande de</t>
  </si>
  <si>
    <t>revêtement est possible jusqu’au début de la production, avec des frais de</t>
  </si>
  <si>
    <t>commande pour la collection RH Express. Pour plus d’information</t>
  </si>
  <si>
    <t>concernant les modifications et les annulations de commandes, Veuillez</t>
  </si>
  <si>
    <t>contacter notre service client.</t>
  </si>
  <si>
    <t>Application de la garantie</t>
  </si>
  <si>
    <t>pour les défauts de matériaux et de fabrication à partir de la date de</t>
  </si>
  <si>
    <t>fabrication du siège. La garantie couvre les pièces de rechange</t>
  </si>
  <si>
    <t>nécessaires. Les coûts de main d’oeuvre et de transport ne sont pas</t>
  </si>
  <si>
    <t>couverts. Une usure normale n’est pas couverte par la garantie. Sauf</t>
  </si>
  <si>
    <t>indication contraire, le poids maximum d’un utilisateur est de 150 kg. La</t>
  </si>
  <si>
    <t>garantie suppose qu’un entretien normal ait été assuré sur le siège et le</t>
  </si>
  <si>
    <t>tissu/cuir.</t>
  </si>
  <si>
    <t>Garantie 10 ans sur les produits RH</t>
  </si>
  <si>
    <t>offre une garantie de 10 ans sur tous les sièges RH applique aux sièges qui</t>
  </si>
  <si>
    <t>sont utilisés normalement, jusqu’à 9 heures par jour. Voir par ailleurs les</t>
  </si>
  <si>
    <t>conditions générales de garantie.</t>
  </si>
  <si>
    <t>24/7 - Garantie 5 ans</t>
  </si>
  <si>
    <t>d’utilisation pendant 24 heures, avec un revêtement tissu 24/7 ou cuir de</t>
  </si>
  <si>
    <t>notre collection standard. Voir par ailleurs les conditions générales de</t>
  </si>
  <si>
    <t>garantie.</t>
  </si>
  <si>
    <t>Guide d’entretien</t>
  </si>
  <si>
    <t>Passer l'aspirateur sur le siège à l'aide d'une brosse adaptée et/ou utiliser</t>
  </si>
  <si>
    <t>un chiffon blanc ou une éponge propre trempée dans l'eau, puis essorer.</t>
  </si>
  <si>
    <t>N’enlever aucune des protections en plastique et ne pas essayer d’ouvrir</t>
  </si>
  <si>
    <t>Eco-contribution*</t>
  </si>
  <si>
    <t>Depuis le 1er mai 2013, tous les professionnels de l’ameublement</t>
  </si>
  <si>
    <t>collectent l’éco-contribution. Cette taxe s'applique en sus des prix de</t>
  </si>
  <si>
    <t>vente et est soumise à TVA. Son calcul est précisé par la loi et dépend du</t>
  </si>
  <si>
    <t>poids des produits vendus.</t>
  </si>
  <si>
    <t>(Décret n° 2012-22-ART543-244 / Adhérent Valdelia) Nous avons intégré</t>
  </si>
  <si>
    <t>les poids** par modèle de siège dans notre tarif professionnel afin de</t>
  </si>
  <si>
    <t>faciliter le calcul de cette taxe. Nous restons à votre disposition pour tout</t>
  </si>
  <si>
    <t>complément d’information.</t>
  </si>
  <si>
    <t>01-01-2017. Tous les devis sont valables 30 jours sauf accord particulier.</t>
  </si>
  <si>
    <t>60 euros HT par commande. Il n’est pas possible de modifier une</t>
  </si>
  <si>
    <t>*Eco-contribution (0,070€ par Kg)</t>
  </si>
  <si>
    <t>Environ 4-5 semaines à réception de commande</t>
  </si>
  <si>
    <t>Photo non contractuelle</t>
  </si>
  <si>
    <t>Contact :</t>
  </si>
  <si>
    <t>E-mail :</t>
  </si>
  <si>
    <t xml:space="preserve">Tél : </t>
  </si>
  <si>
    <t>30 jours après accord des services financiers Flokk Holding</t>
  </si>
  <si>
    <t>toute commande inférieure à 10 sièges. (hors confitions accordées par Flokk)</t>
  </si>
  <si>
    <t>La garantie de Flokk  s’applique à tous les sièges</t>
  </si>
  <si>
    <t>(sur les sièges livrés après le 01.02.2010) Flokk</t>
  </si>
  <si>
    <t>Flokk offre une garantie de 5 ans en cas</t>
  </si>
  <si>
    <t>Nettoyer le vérin avec un chiffon propre et mettre du WD40 ( ou similaire)</t>
  </si>
  <si>
    <t>le mécanisme du siège. Contactez votre revendeur Flokk</t>
  </si>
  <si>
    <t xml:space="preserve"> si vous avez besoin de réparations ou d’entretien sur le siège.</t>
  </si>
  <si>
    <t>30 jours net après accord du services financier Flokk Holding.</t>
  </si>
  <si>
    <t xml:space="preserve"> (hors conditions particulières accordées par Flokk )</t>
  </si>
  <si>
    <t>Devis valable jusqu'au 15 Décembre 2018. Document confidentiel.</t>
  </si>
  <si>
    <t>DEVIS N°</t>
  </si>
  <si>
    <t>COMMERCIAL</t>
  </si>
  <si>
    <t>LR</t>
  </si>
  <si>
    <t>DF</t>
  </si>
  <si>
    <t>CP</t>
  </si>
  <si>
    <t>VL</t>
  </si>
  <si>
    <t>OP</t>
  </si>
  <si>
    <t>Représentant</t>
  </si>
  <si>
    <t>Année</t>
  </si>
  <si>
    <t>Mois</t>
  </si>
  <si>
    <t>Jour</t>
  </si>
  <si>
    <t xml:space="preserve">Version </t>
  </si>
  <si>
    <t>VERSION</t>
  </si>
  <si>
    <t>V1</t>
  </si>
  <si>
    <t>V2</t>
  </si>
  <si>
    <t>V3</t>
  </si>
  <si>
    <t>V4</t>
  </si>
  <si>
    <t>V5</t>
  </si>
  <si>
    <t>Etape 1 : Choisir le représentant et la version du devis</t>
  </si>
  <si>
    <t/>
  </si>
  <si>
    <t>PARIS</t>
  </si>
  <si>
    <t>MUSEE DU LOUVRE</t>
  </si>
  <si>
    <t>Bonsecours</t>
  </si>
  <si>
    <t>CREDIT COOPERATIF</t>
  </si>
  <si>
    <t>NANTERRE</t>
  </si>
  <si>
    <t>ABBEVILLE</t>
  </si>
  <si>
    <t>BAXTER</t>
  </si>
  <si>
    <t>14-16 rue Marceau</t>
  </si>
  <si>
    <t>BUREAU 60</t>
  </si>
  <si>
    <t>COMPIEGNE</t>
  </si>
  <si>
    <t>MAXEVILLE</t>
  </si>
  <si>
    <t>RODEZ</t>
  </si>
  <si>
    <t>MARTILLAC</t>
  </si>
  <si>
    <t>Parc Energie</t>
  </si>
  <si>
    <t>BEYNOST</t>
  </si>
  <si>
    <t>Compiegne</t>
  </si>
  <si>
    <t>MONTROUGE</t>
  </si>
  <si>
    <t>La Montgervalaise II</t>
  </si>
  <si>
    <t>20, rue du Sureau – Allée de Betton</t>
  </si>
  <si>
    <t>LA MEZIERE Cedex</t>
  </si>
  <si>
    <t>VICHY</t>
  </si>
  <si>
    <t>BREST</t>
  </si>
  <si>
    <t>VESOUL</t>
  </si>
  <si>
    <t>FONTENAY-SOUS-BOIS</t>
  </si>
  <si>
    <t>LYON</t>
  </si>
  <si>
    <t>ROMAINVILLE</t>
  </si>
  <si>
    <t>VILLEJUIF</t>
  </si>
  <si>
    <t>Le Moulin d'Aulnay</t>
  </si>
  <si>
    <t>TAKASAGO</t>
  </si>
  <si>
    <t>DESRUES</t>
  </si>
  <si>
    <t>Meylan</t>
  </si>
  <si>
    <t>BONSECOURS</t>
  </si>
  <si>
    <t>NIORT</t>
  </si>
  <si>
    <t>Mouvaux</t>
  </si>
  <si>
    <t>Strasbourg</t>
  </si>
  <si>
    <t>Brest</t>
  </si>
  <si>
    <t>Caussade</t>
  </si>
  <si>
    <t>TERTIANOVA</t>
  </si>
  <si>
    <t>EPINAL</t>
  </si>
  <si>
    <t>ZAC des Fauvettes</t>
  </si>
  <si>
    <t>Domont</t>
  </si>
  <si>
    <t>VERSAILLES</t>
  </si>
  <si>
    <t>+687282845</t>
  </si>
  <si>
    <t>COLOMBES</t>
  </si>
  <si>
    <t>NEUILLY SUR SEINE</t>
  </si>
  <si>
    <t>10 Rue Martel</t>
  </si>
  <si>
    <t>NATIXIS</t>
  </si>
  <si>
    <t>VILLEPINTE</t>
  </si>
  <si>
    <t>ENTER</t>
  </si>
  <si>
    <t>CLICHY</t>
  </si>
  <si>
    <t>ARTEMISE</t>
  </si>
  <si>
    <t>LABRADOR</t>
  </si>
  <si>
    <t>Gennevilliers</t>
  </si>
  <si>
    <t>CAYENNE</t>
  </si>
  <si>
    <t>SURESNES</t>
  </si>
  <si>
    <t>414 Chemin du Maquis</t>
  </si>
  <si>
    <t>Dijon</t>
  </si>
  <si>
    <t>MONACO</t>
  </si>
  <si>
    <t>NIJI</t>
  </si>
  <si>
    <t>3 LOT ENCLOS DU MARQUIS</t>
  </si>
  <si>
    <t>RUBIK CONCEPT</t>
  </si>
  <si>
    <t>Marseille</t>
  </si>
  <si>
    <t>CESSY</t>
  </si>
  <si>
    <t>Lyon</t>
  </si>
  <si>
    <t>FIPHFP</t>
  </si>
  <si>
    <t>AR ARCHITECTES</t>
  </si>
  <si>
    <t>Rennes</t>
  </si>
  <si>
    <t>MARCIREAU</t>
  </si>
  <si>
    <t>LAPEYRE</t>
  </si>
  <si>
    <t>BUC</t>
  </si>
  <si>
    <t>Toulouse</t>
  </si>
  <si>
    <t>Alfortville</t>
  </si>
  <si>
    <t>31 Boulevard Paul Ramadier</t>
  </si>
  <si>
    <t>AZERGO</t>
  </si>
  <si>
    <t>VOURLES</t>
  </si>
  <si>
    <t>4 rue du Brocard</t>
  </si>
  <si>
    <t>75002</t>
  </si>
  <si>
    <t>Monaco</t>
  </si>
  <si>
    <t>PARITEL</t>
  </si>
  <si>
    <t>Courbevoie</t>
  </si>
  <si>
    <t>CUVRY</t>
  </si>
  <si>
    <t>Etape 2 : Indiquer le numéro de compte client</t>
  </si>
  <si>
    <t>N° Compte Client</t>
  </si>
  <si>
    <t>Etape 3 : Indiquer le délai de livraison</t>
  </si>
  <si>
    <t>DELAI</t>
  </si>
  <si>
    <t>4 à 5 semaines (standard)</t>
  </si>
  <si>
    <t>6 à 8 semaines (Tissus spéciaux)</t>
  </si>
  <si>
    <t>10 jours ( Stock IDF Villepinte)</t>
  </si>
  <si>
    <t xml:space="preserve">PHASE 1 </t>
  </si>
  <si>
    <t>ArticleNumber</t>
  </si>
  <si>
    <t>ArticleName</t>
  </si>
  <si>
    <t>Pgr01</t>
  </si>
  <si>
    <t>Pgr02</t>
  </si>
  <si>
    <t>Pgr03</t>
  </si>
  <si>
    <t>Pgr04</t>
  </si>
  <si>
    <t>Pgr05</t>
  </si>
  <si>
    <t>Pgr06</t>
  </si>
  <si>
    <t>RH Logic 300</t>
  </si>
  <si>
    <t>FamilyName</t>
  </si>
  <si>
    <t>SubFamilyName</t>
  </si>
  <si>
    <t>Div</t>
  </si>
  <si>
    <t>RH Logic 300 (standard)</t>
  </si>
  <si>
    <t>RH Logic 300 Comfort (assise + 20 mm de laine)</t>
  </si>
  <si>
    <t>RH Logic 300 Elite (assise et dossier + 20 mm de laine)</t>
  </si>
  <si>
    <t>RH Logic 300 Elégant (arrière du dossier recouvert)</t>
  </si>
  <si>
    <t>Appui cervical RH 400-Tissus - Réglable en hauteur et en profondeur</t>
  </si>
  <si>
    <t>Appui cervical RH 400-Cuir - Réglable en hauteur et en profondeur</t>
  </si>
  <si>
    <t>Pièce de fixation - Permettant le rajout d'un appui cervical.</t>
  </si>
  <si>
    <t>Coutûres "façon sellier"</t>
  </si>
  <si>
    <t>Accoudoirs 8S paire (gris). Réglables en hauteur et largeur. Orientables.</t>
  </si>
  <si>
    <t>8300130-02</t>
  </si>
  <si>
    <t>Accoudoirs 8S paire (noir). Réglables en hauteur et largeur. Orientables.</t>
  </si>
  <si>
    <t>Accoudoirs 8S XL paire (gris). Réglables en hauteur et largeur. Orientables.</t>
  </si>
  <si>
    <t>8300230-02</t>
  </si>
  <si>
    <t>Accoudoirs 8S XL paire (noir). Réglables en hauteur et largeur. Orientables.</t>
  </si>
  <si>
    <t>Accoudoirs 8E paire (gris). Réglables en hauteur, largeur et profondeur.</t>
  </si>
  <si>
    <t>8700130-02</t>
  </si>
  <si>
    <t>Accoudoirs 8E paire (noir). Réglables en hauteur, largeur et profondeur.</t>
  </si>
  <si>
    <t>Accoudoirs 8E paire (gris). Accoudoirs recouverts cuir noir. Réglables en hauteur, largeur et profondeur.</t>
  </si>
  <si>
    <t>8700280-02</t>
  </si>
  <si>
    <t>Accoudoirs 8E paire (noir). Accoudoirs recouverts cuir noir. Réglables en hauteur, largeur et profondeur.</t>
  </si>
  <si>
    <t>111050-01</t>
  </si>
  <si>
    <t>Porte-manteau</t>
  </si>
  <si>
    <t>Appui-lombaire réglable</t>
  </si>
  <si>
    <t>Assise à mémoire de forme (Seulement pour: 3340,3347)</t>
  </si>
  <si>
    <t>520001-05</t>
  </si>
  <si>
    <t>Vérin à gaz 4Q noir</t>
  </si>
  <si>
    <t>143201-2A</t>
  </si>
  <si>
    <t>Vérin à gaz A gris argenté</t>
  </si>
  <si>
    <t>143201-1A</t>
  </si>
  <si>
    <t>Vérin à gaz A noir</t>
  </si>
  <si>
    <t>143206-2A</t>
  </si>
  <si>
    <t>Vérin à gaz B gris argenté</t>
  </si>
  <si>
    <t>143206-3A</t>
  </si>
  <si>
    <t>Vérin à gaz B noir</t>
  </si>
  <si>
    <t>510013-01</t>
  </si>
  <si>
    <t>Piétement 5X, Ø660 mm, aluminium laqué gris</t>
  </si>
  <si>
    <t>510013-02</t>
  </si>
  <si>
    <t>Piétement 5X - Ø660 mm, aluminium laqué noir</t>
  </si>
  <si>
    <t>510013-03</t>
  </si>
  <si>
    <t>Piétement 5X - Ø660 mm, aluminium poli</t>
  </si>
  <si>
    <t>Roulettes, Ø65 mm, moquette noires</t>
  </si>
  <si>
    <t>Roulettes, Ø65 mm, sol dur noires</t>
  </si>
  <si>
    <t>Assise RH Logic XL non amovible</t>
  </si>
  <si>
    <t>Assise coccyx amovible</t>
  </si>
  <si>
    <t>RH Logic 400</t>
  </si>
  <si>
    <t>RH Logic 400 (standard)</t>
  </si>
  <si>
    <t>RH Logic 400 Comfort (assise + 20 mm de laine)</t>
  </si>
  <si>
    <t>RH Logic 400 Elite (assise et dossier + 20 mm de laine)</t>
  </si>
  <si>
    <t>RH Logic 400 Elégant (arrière du dossier recouvert)</t>
  </si>
  <si>
    <t>Assise à mémoire de forme (Seulement pour: 3550,3557)</t>
  </si>
  <si>
    <t>RH Mereo Gris argenté</t>
  </si>
  <si>
    <t>RH Mereo 200 Gris argenté</t>
  </si>
  <si>
    <t>RH Mereo 220 Gris argenté</t>
  </si>
  <si>
    <t>730006-1</t>
  </si>
  <si>
    <t>Appui cervical RH Mereo-Tissus. Gris argenté - Réglable en hauteur, en orientation et en profondeur (Uniquement pour 8211)</t>
  </si>
  <si>
    <t>730016-1</t>
  </si>
  <si>
    <t>Appui cervical RH Mereo-Cuir. Gris argenté - Réglable en hauteur, en orientation et en profondeur (Uniquement pour 8211)</t>
  </si>
  <si>
    <t>RH Mereo Duo</t>
  </si>
  <si>
    <t>Coque en polypropylène en gris clair</t>
  </si>
  <si>
    <t>730013-1</t>
  </si>
  <si>
    <t>Accoudoirs 8T - Réglables en hauteur, en largeur et en profondeur. Orientables.</t>
  </si>
  <si>
    <t>730017-1</t>
  </si>
  <si>
    <t>Support accoudoir gris - Information à communiquer avec les accoudoirs</t>
  </si>
  <si>
    <t>730014-1</t>
  </si>
  <si>
    <t>Porte-manteau crochet gris argenté (Uniquement pour 8211)</t>
  </si>
  <si>
    <t>730015-1</t>
  </si>
  <si>
    <t>Porte-manteau cintre gris argenté (Uniquement 8211)</t>
  </si>
  <si>
    <t>730403-1</t>
  </si>
  <si>
    <t>Vérin à gaz 4T gris argenté</t>
  </si>
  <si>
    <t>730402-3</t>
  </si>
  <si>
    <t>Piètement 5T - Piètement en aluminium poli - 5 branches Ø670 mm</t>
  </si>
  <si>
    <t>125177-D</t>
  </si>
  <si>
    <t>Roulettes sol dur grises, Ø65 mm</t>
  </si>
  <si>
    <t>RH Mereo Noir</t>
  </si>
  <si>
    <t>RH Mereo 200 Noir</t>
  </si>
  <si>
    <t>RH Mereo 220 Noir</t>
  </si>
  <si>
    <t>730006-2</t>
  </si>
  <si>
    <t>Appui cervical RH Mereo-Tissus. Noir - Réglable en hauteur, en orientation et en profondeur (modèle 8212 uniquement)</t>
  </si>
  <si>
    <t>730016-2</t>
  </si>
  <si>
    <t>Appui cervical RH Mereo-Cuir. Noir - Réglable en hauteur, en orientation et en profondeur (modèle 8212 uniquement)</t>
  </si>
  <si>
    <t>730013-2</t>
  </si>
  <si>
    <t>730017-2</t>
  </si>
  <si>
    <t>Support accoudoir noir - Information à communiquer avec les accoudoirs</t>
  </si>
  <si>
    <t>730014-2</t>
  </si>
  <si>
    <t>Porte-manteau crochet noir (modèle 8212 uniquement)</t>
  </si>
  <si>
    <t>730015-2</t>
  </si>
  <si>
    <t>Porte-manteau cintre noir (modèle 8212 uniquement)</t>
  </si>
  <si>
    <t>730403-2</t>
  </si>
  <si>
    <t>Vérin à gaz 4T noir</t>
  </si>
  <si>
    <t>RH Extend</t>
  </si>
  <si>
    <t>RH Extend 100</t>
  </si>
  <si>
    <t>RH Extend 120</t>
  </si>
  <si>
    <t>RH Extend 200</t>
  </si>
  <si>
    <t>RH Extend 220</t>
  </si>
  <si>
    <t>Appui cervical RH Extend - Réglable en hauteur et en profondeur, recouvert de Xtreme 009</t>
  </si>
  <si>
    <t>SPE 1</t>
  </si>
  <si>
    <t>Revêtement uniforme sur le dossier</t>
  </si>
  <si>
    <t>SPE 2</t>
  </si>
  <si>
    <t>Revêtement uniforme sur l'assise</t>
  </si>
  <si>
    <t xml:space="preserve">Assise RH Extend  XL </t>
  </si>
  <si>
    <t>Vérin à gaz 4P gris argenté</t>
  </si>
  <si>
    <t>520011-05</t>
  </si>
  <si>
    <t>Vérin à gaz 4P noir</t>
  </si>
  <si>
    <t>RH Activ</t>
  </si>
  <si>
    <t>RH Activ 200</t>
  </si>
  <si>
    <t>RH Activ 220*</t>
  </si>
  <si>
    <t>RH Activ 202</t>
  </si>
  <si>
    <t>RH Activ 222*</t>
  </si>
  <si>
    <t>Extrémité renforcée - Renforcement de la partie supérieure du dossier (cuir noir)</t>
  </si>
  <si>
    <t>Extrémité renforcée - Renforcement du bord avant de l’assise (cuir noir)</t>
  </si>
  <si>
    <t>Assise de caisse - Assise de caisse medium (30 mm coussin avec rembourrage supplémentaire)</t>
  </si>
  <si>
    <t xml:space="preserve">Vérin à gaz 4FL noir </t>
  </si>
  <si>
    <t>143202-3A</t>
  </si>
  <si>
    <t>Vérin à gaz D noir</t>
  </si>
  <si>
    <t>143202-2A</t>
  </si>
  <si>
    <t>Vérin à gaz D gris argenté</t>
  </si>
  <si>
    <t>143204-3A</t>
  </si>
  <si>
    <t>Vérin à gaz E noir</t>
  </si>
  <si>
    <t>143204-2A</t>
  </si>
  <si>
    <t>Vérin à gaz E gris argenté</t>
  </si>
  <si>
    <t>63100-01</t>
  </si>
  <si>
    <t>Repose-pieds circulaire 6F noir, Ø455 mm</t>
  </si>
  <si>
    <t>510016-01</t>
  </si>
  <si>
    <t>Piétement 5F - Ø590 mm, gris argenté</t>
  </si>
  <si>
    <t>510016-02</t>
  </si>
  <si>
    <t>Piétement 5F, Ø590 mm, aluminium laqué noir</t>
  </si>
  <si>
    <t>510016-03</t>
  </si>
  <si>
    <t>Piétement 5F - Ø590 mm, aluminium poli</t>
  </si>
  <si>
    <t>510015-01</t>
  </si>
  <si>
    <t>Piétement 5G - Ø630 mm, gris argenté</t>
  </si>
  <si>
    <t>510015-02</t>
  </si>
  <si>
    <t>Piétement 5G - Ø630 mm, aluminium laqué noir</t>
  </si>
  <si>
    <t>510015-03</t>
  </si>
  <si>
    <t>Piétement 5G - Ø630 mm, aluminium poli</t>
  </si>
  <si>
    <t>Piétement 5N - Ø540 mm, acier poli, pour roulettes 7HN, 7D, 7G augmente sa hauteur 25 mm (Seulement pour: 2772,2782)</t>
  </si>
  <si>
    <t>Roulettes, Ø50 mm, moquette noires</t>
  </si>
  <si>
    <t>Roulettes, Ø50 mm, sol dur noires</t>
  </si>
  <si>
    <t>Roulettes 7G, Ø50 mm, avec blocage automatique sous charge</t>
  </si>
  <si>
    <t>Patin en plastique - 7K</t>
  </si>
  <si>
    <t>Roulettes 7D, Ø50 mm, moquette noires, pour 5N (Seulement pour: 2772,2782)</t>
  </si>
  <si>
    <t>Roulettes 7HN, Ø50 mm, sol dur noires, pour 5N (Seulement pour: 2772,2782)</t>
  </si>
  <si>
    <t>RH Activ 300</t>
  </si>
  <si>
    <t>RH Activ 301</t>
  </si>
  <si>
    <t>RH Activ 302</t>
  </si>
  <si>
    <t>2668-01</t>
  </si>
  <si>
    <t>RH Activ 303</t>
  </si>
  <si>
    <t>143201-7024</t>
  </si>
  <si>
    <t>Vérin à gaz A gris (RAL 7024)</t>
  </si>
  <si>
    <t>RH Support</t>
  </si>
  <si>
    <t>RH Support 4501</t>
  </si>
  <si>
    <t>RH Support 4502</t>
  </si>
  <si>
    <t>RH Support 4503</t>
  </si>
  <si>
    <t>RH Support 4511</t>
  </si>
  <si>
    <t>RH Support 4512</t>
  </si>
  <si>
    <t>RH Support 4513</t>
  </si>
  <si>
    <t>RH Support 4521*</t>
  </si>
  <si>
    <t>RH Support 4522</t>
  </si>
  <si>
    <t>RH Support 4523</t>
  </si>
  <si>
    <t>RH Support 4545</t>
  </si>
  <si>
    <t>RH Support 4532</t>
  </si>
  <si>
    <t>RH Support 4533</t>
  </si>
  <si>
    <t>Piétement 5N - Ø540 mm, acier poli, pour roulettes 7HN, 7D, 7G augmente sa hauteur 25 mm</t>
  </si>
  <si>
    <t>Roulettes 7D, Ø50 mm, moquette noires, pour 5N</t>
  </si>
  <si>
    <t>Roulettes 7HN, Ø50 mm, sol dur noires, pour 5N</t>
  </si>
  <si>
    <t>RH Logic &amp; RH Extend ESD</t>
  </si>
  <si>
    <t>RH Logic 300 ESD</t>
  </si>
  <si>
    <t>RH Logic 400 ESD</t>
  </si>
  <si>
    <t>RH Extend 200 ESD</t>
  </si>
  <si>
    <t>RH Extend 220 ESD</t>
  </si>
  <si>
    <t>Accoudoirs 8E ESD paire. Réglables en profondeur.</t>
  </si>
  <si>
    <t>Appui-lombaire réglable (Seulement pour: 3346)</t>
  </si>
  <si>
    <t>520020-03</t>
  </si>
  <si>
    <t>Vérin à gaz B (Chrome) (Seulement pour: 3346,3556)</t>
  </si>
  <si>
    <t>Roulettes antistatiques pour sol dur</t>
  </si>
  <si>
    <t>RH Activ ESD</t>
  </si>
  <si>
    <t>RH Activ 200 ESD</t>
  </si>
  <si>
    <t>RH Activ 220 ESD*</t>
  </si>
  <si>
    <t>RH Activ 222 ESD*</t>
  </si>
  <si>
    <t>Vérin à gaz 4FL noir</t>
  </si>
  <si>
    <t>Vérin à gaz A (Chrome)</t>
  </si>
  <si>
    <t>Vérin à gaz D (Chrome)</t>
  </si>
  <si>
    <t>Vérin à gaz E Chrome</t>
  </si>
  <si>
    <t>RH Support ESD</t>
  </si>
  <si>
    <t>RH Support ESD 7</t>
  </si>
  <si>
    <t>RH Support ESD 8</t>
  </si>
  <si>
    <t>RH Support ESD 9</t>
  </si>
  <si>
    <t>Vérin à gaz B (Chrome)</t>
  </si>
  <si>
    <t>RH Activ ESD Cleanroom</t>
  </si>
  <si>
    <t>RH Activ 200 ESD Cleanroom</t>
  </si>
  <si>
    <t>RH Activ 220 ESD Cleanroom*</t>
  </si>
  <si>
    <t>RH Activ Cleanroom</t>
  </si>
  <si>
    <t>RH Activ 200 Cleanroom</t>
  </si>
  <si>
    <t>RH Activ 220 Cleanroom*</t>
  </si>
  <si>
    <t>Options / Pièces détachées</t>
  </si>
  <si>
    <t>Appui cervical</t>
  </si>
  <si>
    <t>100023-01</t>
  </si>
  <si>
    <t>Appui cervical RH Extend - Tissu (client) - Réglable en hauteur et en profondeur</t>
  </si>
  <si>
    <t>100023-02</t>
  </si>
  <si>
    <t>Appui cervical RH Extend - Cuir - Réglable en hauteur et en profondeur</t>
  </si>
  <si>
    <t>Coussin d’appui cervical remplaçable</t>
  </si>
  <si>
    <t>Housse d'appui cervical - RH 300/400</t>
  </si>
  <si>
    <t>Coussins de dossier</t>
  </si>
  <si>
    <t>Dossier coussin RH17</t>
  </si>
  <si>
    <t>RH Activ Medium</t>
  </si>
  <si>
    <t>RH Activ Large</t>
  </si>
  <si>
    <t>RH Extend Medium</t>
  </si>
  <si>
    <t>RH Extend Large</t>
  </si>
  <si>
    <t>RH 300</t>
  </si>
  <si>
    <t>RH 300 Comfort</t>
  </si>
  <si>
    <t>RH 300 Elite</t>
  </si>
  <si>
    <t>RH 400 Comfort</t>
  </si>
  <si>
    <t>RH 400 Elite</t>
  </si>
  <si>
    <t>RH Mereo 200 (complet)</t>
  </si>
  <si>
    <t>RH Mereo 220 (complet)</t>
  </si>
  <si>
    <t>Coussins d’assise</t>
  </si>
  <si>
    <t>RH Activ Medium (complet)</t>
  </si>
  <si>
    <t>RH Activ Medium caisse (complet)</t>
  </si>
  <si>
    <t>RH Activ Large (complet)</t>
  </si>
  <si>
    <t>RH Extend XL</t>
  </si>
  <si>
    <t>RH 400 XL</t>
  </si>
  <si>
    <t>RH 400 XL Comfort</t>
  </si>
  <si>
    <t>RH 400 XL Elite</t>
  </si>
  <si>
    <t>RH Mereo</t>
  </si>
  <si>
    <t>Assise RH7 Limpan (complet)</t>
  </si>
  <si>
    <t>Assise RH8 Selle (complete)</t>
  </si>
  <si>
    <t>Assise RH9 Tabouret (complete)</t>
  </si>
  <si>
    <t>Vérins à gaz</t>
  </si>
  <si>
    <t>A, 150 mm, noir</t>
  </si>
  <si>
    <t>A, 150 mm, gris argenté</t>
  </si>
  <si>
    <t>A, 150 mm, gris</t>
  </si>
  <si>
    <t>B, 150 mm, noir</t>
  </si>
  <si>
    <t>B, 150 mm, silver</t>
  </si>
  <si>
    <t>B, 150 mm, chrome</t>
  </si>
  <si>
    <t>D, 200 mm, noir</t>
  </si>
  <si>
    <t>D, 200 mm, gris argenté</t>
  </si>
  <si>
    <t>E, 265 mm, noir</t>
  </si>
  <si>
    <t>E, 265 mm, gris argenté</t>
  </si>
  <si>
    <t>42000-1</t>
  </si>
  <si>
    <t>4FL, noir</t>
  </si>
  <si>
    <t>4FL</t>
  </si>
  <si>
    <t>4Q, noir</t>
  </si>
  <si>
    <t>4Q, gris argenté</t>
  </si>
  <si>
    <t>4P, noir</t>
  </si>
  <si>
    <t>4P</t>
  </si>
  <si>
    <t>4T, noir</t>
  </si>
  <si>
    <t>4T, gris argenté</t>
  </si>
  <si>
    <t>730404-2</t>
  </si>
  <si>
    <t>Vérin à gaz 4T Noir</t>
  </si>
  <si>
    <t>730404-1</t>
  </si>
  <si>
    <t>Accoudoirs</t>
  </si>
  <si>
    <t>Accoudoir 8S, droit (gris). Réglables en hauteur et largeur. Orientables.</t>
  </si>
  <si>
    <t>Accoudoir 8S, gauche (gris). Réglables en hauteur et largeur. Orientables.</t>
  </si>
  <si>
    <t>8300135-02</t>
  </si>
  <si>
    <t>Accoudoir 8S, droit (noir). Réglables en hauteur et largeur. Orientables.</t>
  </si>
  <si>
    <t>8300136-02</t>
  </si>
  <si>
    <t>Accoudoir 8S, gauche (noir). Réglables en hauteur et largeur. Orientables.</t>
  </si>
  <si>
    <t>Accoudoir 8S XL, droit (gris). Réglables en hauteur et largeur. Orientables.</t>
  </si>
  <si>
    <t>Accoudoir 8S XL, gauche (gris). Réglables en hauteur et largeur. Orientables.</t>
  </si>
  <si>
    <t>8300235-02</t>
  </si>
  <si>
    <t>Accoudoir 8S XL, droit (noir). Réglables en hauteur et largeur. Orientables.</t>
  </si>
  <si>
    <t>8300236-02</t>
  </si>
  <si>
    <t>Accoudoir 8S XL, gauche (noir). Réglables en hauteur et largeur. Orientables.</t>
  </si>
  <si>
    <t>Accoudoir 8E, droit (gris). Réglables en hauteur, largeur et profondeur.</t>
  </si>
  <si>
    <t>Accoudoir 8E, gauche (gris). Réglables en hauteur, largeur et profondeur.</t>
  </si>
  <si>
    <t>8700135-02</t>
  </si>
  <si>
    <t>Accoudoir 8E, droit (noir). Réglables en hauteur, largeur et profondeur.</t>
  </si>
  <si>
    <t>8700136-02</t>
  </si>
  <si>
    <t>Accoudoir 8E, gauche (noir). Réglables en hauteur, largeur et profondeur.</t>
  </si>
  <si>
    <t>Accoudoirs 8E droit (gris). Accoudoirs recouverts cuir noir. Réglables en hauteur, largeur et profondeur.</t>
  </si>
  <si>
    <t>Accoudoirs 8E gauche (gris). Accoudoirs recouverts cuir noir. Réglables en hauteur, largeur et profondeur.</t>
  </si>
  <si>
    <t>8700285-02</t>
  </si>
  <si>
    <t>Accoudoirs 8E droit (noir). Accoudoirs recouverts cuir noir. Réglables en hauteur, largeur et profondeur.</t>
  </si>
  <si>
    <t>8700286-02</t>
  </si>
  <si>
    <t>Accoudoirs 8E gauche (noir). Accoudoirs recouverts cuir noir. Réglables en hauteur, largeur et profondeur.</t>
  </si>
  <si>
    <t>Accoudoir 8E ESD, droit (noir). Réglables en hauteur, largeur et profondeur.</t>
  </si>
  <si>
    <t>Accoudoir 8E ESD, gauche (noir). Réglables en hauteur, largeur et profondeur.</t>
  </si>
  <si>
    <t>730007-1</t>
  </si>
  <si>
    <t>Accoudoir 8T, droit (gris argenté)</t>
  </si>
  <si>
    <t>730005-1</t>
  </si>
  <si>
    <t>Accoudoir 8T, gauche (gris argenté)</t>
  </si>
  <si>
    <t>730007-2</t>
  </si>
  <si>
    <t>Accoudoir 8T, droit (noir)</t>
  </si>
  <si>
    <t>730005-2</t>
  </si>
  <si>
    <t>Accoudoir 8T, gauche (noir)</t>
  </si>
  <si>
    <t>Accoudoir Relax 8R (Paire)</t>
  </si>
  <si>
    <t>Accoudoir Relax 8R (Par unité)</t>
  </si>
  <si>
    <t>Accoudoir Relax 8R3D (Paire)</t>
  </si>
  <si>
    <t>Accoudoir Relax 8R3D (Par unité)</t>
  </si>
  <si>
    <t>Piétements</t>
  </si>
  <si>
    <t>Piétement 5X, Ø660 mm, aluminium laqué noir</t>
  </si>
  <si>
    <t>Piétement 5X, Ø660 mm, aluminium poli</t>
  </si>
  <si>
    <t>Piétement 5G, Ø630 mm, gris argenté</t>
  </si>
  <si>
    <t>Piétement 5G, Ø630 mm, aluminium laqué noir</t>
  </si>
  <si>
    <t>Piétement 5G, Ø630 mm, aluminium poli</t>
  </si>
  <si>
    <t>Piétement 5F, Ø590 mm, gris argenté</t>
  </si>
  <si>
    <t>Piétement 5F, Ø590 mm, aluminium poli</t>
  </si>
  <si>
    <t>Piétement 5N* - Ø540 mm, acier poli</t>
  </si>
  <si>
    <t>730402-1</t>
  </si>
  <si>
    <t>Piètement 5T - Piètement en aluminium - 5 branches Ø670 mm</t>
  </si>
  <si>
    <t>730402-2</t>
  </si>
  <si>
    <t>Piètement 5T - Piètement en aluminium laqué noir - 5 branches Ø670 mm</t>
  </si>
  <si>
    <t>Piétement 5T, Ø670 mm, aluminium poli</t>
  </si>
  <si>
    <t>Roulettes universelles noires, Ø65 mm, pour sol dur et moquette</t>
  </si>
  <si>
    <t>Roulettes universelles grises, Ø65 mm, pour sol dur et moquette</t>
  </si>
  <si>
    <t>Roulettes 7D, Ø50 mm, moquette noires</t>
  </si>
  <si>
    <t>Roulettes 7HN, Ø50 mm, sol dur noires</t>
  </si>
  <si>
    <t>Patin en plastique 7K</t>
  </si>
  <si>
    <t>Roulettes 7FM, Ø50 mm, ESD (metal)</t>
  </si>
  <si>
    <t>Roulettes à blocage manuel - Ø65 mm</t>
  </si>
  <si>
    <t>Divers</t>
  </si>
  <si>
    <t>150012-05</t>
  </si>
  <si>
    <t>Appui - lombaire réglable RH Logic 300 &amp; 400</t>
  </si>
  <si>
    <t>Démonte vérin</t>
  </si>
  <si>
    <t>categorie</t>
  </si>
  <si>
    <t>Délai 
de livraison :</t>
  </si>
  <si>
    <t>Coloris Standard</t>
  </si>
  <si>
    <t>Xtreme (Camira Fabrics)</t>
  </si>
  <si>
    <t>*Coloris étendue à préciser</t>
  </si>
  <si>
    <t>Option</t>
  </si>
  <si>
    <t>RH Visit</t>
  </si>
  <si>
    <t>RH Lounge</t>
  </si>
  <si>
    <t>Etape 4 : Saisir le devis</t>
  </si>
  <si>
    <t>Qté</t>
  </si>
  <si>
    <t>Liste Fauteuils</t>
  </si>
  <si>
    <t>Catégorie du tissus</t>
  </si>
  <si>
    <t>Couleur étendue 
à préciser</t>
  </si>
  <si>
    <t>Appui lombaire</t>
  </si>
  <si>
    <t xml:space="preserve">Vérin </t>
  </si>
  <si>
    <t>Piètement</t>
  </si>
  <si>
    <t>Roulette</t>
  </si>
  <si>
    <t>Composition produit</t>
  </si>
  <si>
    <t>Métal Gris</t>
  </si>
  <si>
    <t xml:space="preserve">Métal Noir </t>
  </si>
  <si>
    <t>Métal Poli</t>
  </si>
  <si>
    <t>Vérin à gaz 4FL noir pour RH Support</t>
  </si>
  <si>
    <t>Piétement 5N - Ø540 mm, acier poli, 
pour roulettes 7HN, 7D, 7G augmente sa hauteur 25 mm</t>
  </si>
  <si>
    <t>Piétement 5N - Ø540 mm, acier poli, 
pour roulettes 7HN, 7D, 7G augmente sa hauteur 25 mm (Seulement pour: 2772,2782)</t>
  </si>
  <si>
    <t>Piètement 5T - Piètement en aluminium - 
5 branches Ø670 mm</t>
  </si>
  <si>
    <t>Piètement 5T - Piètement en aluminium laqué noir - 
5 branches Ø670 mm</t>
  </si>
  <si>
    <t>BRAND</t>
  </si>
  <si>
    <t>PRODUCT</t>
  </si>
  <si>
    <t>NAME</t>
  </si>
  <si>
    <t>VOLUME</t>
  </si>
  <si>
    <t>NET WEIGHT</t>
  </si>
  <si>
    <t>BRT WEIGHT</t>
  </si>
  <si>
    <t>RH</t>
  </si>
  <si>
    <t>Kit RH17/RH1/3B</t>
  </si>
  <si>
    <t>Kit RH1/RH1/3B</t>
  </si>
  <si>
    <t>Kit RH17/RH1/3B cashier</t>
  </si>
  <si>
    <t>Kit RH1/RH1/3B cashier</t>
  </si>
  <si>
    <t>Kit RH17/RH1 ca/mech.cashier</t>
  </si>
  <si>
    <t>Chair RH 191</t>
  </si>
  <si>
    <t>Chair RH 192</t>
  </si>
  <si>
    <t>Chair RH 191 (RH1/RH1)</t>
  </si>
  <si>
    <t>1110-95103-1</t>
  </si>
  <si>
    <t>191 1/1 Exton/E/5E/6F/7G</t>
  </si>
  <si>
    <t>Chair RH 192 (RH1/RH1)</t>
  </si>
  <si>
    <t>1112-93010-1</t>
  </si>
  <si>
    <t>192 1/1 Gaja 66005/E/6F/7G</t>
  </si>
  <si>
    <t>1112-95103-1</t>
  </si>
  <si>
    <t>192 1/1 Exton/E/7G</t>
  </si>
  <si>
    <t>Chair RH 191(RH1/RH1)Cleanroom</t>
  </si>
  <si>
    <t>Chair RH 192(RH1/RH1)Cleanroom</t>
  </si>
  <si>
    <t>Chair RH 191 (RH1/RH2)</t>
  </si>
  <si>
    <t>Chair RH 192 (RH1/RH2)</t>
  </si>
  <si>
    <t>Chair RH 191 (RH2/RH1)</t>
  </si>
  <si>
    <t>Chair RH 192 (RH2/RH1)</t>
  </si>
  <si>
    <t>Chair RH 191 (RH2/RH2)</t>
  </si>
  <si>
    <t>1220-93016-1</t>
  </si>
  <si>
    <t>191 2/2 GA6200.3/E/5L/7G/8S A</t>
  </si>
  <si>
    <t>Chair RH 192 (RH2/RH2)</t>
  </si>
  <si>
    <t>Chair RH191(RH2/RH2)Cleanroom</t>
  </si>
  <si>
    <t>Chair RH 192(RH2/RH2)Cleanroom</t>
  </si>
  <si>
    <t>Chair RH 191 (RH13/RH13)</t>
  </si>
  <si>
    <t>Chair RH 192 (RH13/RH13)</t>
  </si>
  <si>
    <t>Chair RH 191 (RH17/RH2)</t>
  </si>
  <si>
    <t>Chair RH Logic 3</t>
  </si>
  <si>
    <t>2003L</t>
  </si>
  <si>
    <t>Chair RH Logic 3 w/lumbar supp</t>
  </si>
  <si>
    <t>2003L-97005-2</t>
  </si>
  <si>
    <t>Chair rh logic 3 w/lumbar supp</t>
  </si>
  <si>
    <t>Chair RH Logic 4</t>
  </si>
  <si>
    <t>2004-92057-1</t>
  </si>
  <si>
    <t>Logic 4 24/7 17 B4/D/6F/7G/8S</t>
  </si>
  <si>
    <t>2004-93006-1</t>
  </si>
  <si>
    <t>Logic 4 Gaja 6099.9/8S cl A</t>
  </si>
  <si>
    <t>2004-93006-2</t>
  </si>
  <si>
    <t>Logic 4 Gaja 6099.9/7I/8S cl A</t>
  </si>
  <si>
    <t>Chair RH Logic 4 Exclusive</t>
  </si>
  <si>
    <t>2005-93006-1</t>
  </si>
  <si>
    <t>Logic 4 Excl GA 6099.9/8S kl A</t>
  </si>
  <si>
    <t>2005-93006-2</t>
  </si>
  <si>
    <t>Logic 4 Excl GA6099.9/7I/8S A</t>
  </si>
  <si>
    <t>2005-93012-1</t>
  </si>
  <si>
    <t>Logic 4 Excl GA6600.4/8S cl A</t>
  </si>
  <si>
    <t>2005-93012-2</t>
  </si>
  <si>
    <t>Logic 4 Excl GA6600.4/7I/8S A</t>
  </si>
  <si>
    <t>2005-98001-1</t>
  </si>
  <si>
    <t>Logic 4 Excl bl leather/8S A</t>
  </si>
  <si>
    <t>2005-98001-2</t>
  </si>
  <si>
    <t>Logic4 Excl bl leather/7I/8S A</t>
  </si>
  <si>
    <t>Chair RH Logic 4 Excl.combi</t>
  </si>
  <si>
    <t>Chair RH Logic 4 Elegance</t>
  </si>
  <si>
    <t>2007-02</t>
  </si>
  <si>
    <t>Chair RH Logic 4 Elegance comb</t>
  </si>
  <si>
    <t>Chair RH Logic 4 w/out neckres</t>
  </si>
  <si>
    <t>2014-1</t>
  </si>
  <si>
    <t>RH Logic 4 w/o neck/uph shell</t>
  </si>
  <si>
    <t>Chair RH 4 Logic Excl.no neckr</t>
  </si>
  <si>
    <t>Chair RH Logic 3 BSM</t>
  </si>
  <si>
    <t>Chair RH Logic 4 BSM</t>
  </si>
  <si>
    <t>Chair RH Cleanroom 20</t>
  </si>
  <si>
    <t>Chair RH Activ 2310 (RH3/RH1)</t>
  </si>
  <si>
    <t>Chair RH Logic 2313 (RH3/RH1)</t>
  </si>
  <si>
    <t>2313L</t>
  </si>
  <si>
    <t>Chair RH Logic 2313/lumbar su.</t>
  </si>
  <si>
    <t>Chair RH Activ 3</t>
  </si>
  <si>
    <t>2320-G</t>
  </si>
  <si>
    <t>Chair RH Activ 3 Gigant</t>
  </si>
  <si>
    <t>Chair RH Logic 3 with RH4-seat</t>
  </si>
  <si>
    <t>2343L</t>
  </si>
  <si>
    <t>Chair RHLogic 3/lumb/RH4-seat</t>
  </si>
  <si>
    <t>Chair rh logic 2414 no neck.</t>
  </si>
  <si>
    <t>Chair RH Logic 2414 (RH4/RH1)</t>
  </si>
  <si>
    <t>Chair RH logic 2424 no neck.</t>
  </si>
  <si>
    <t>Chair RH Logic 2424 (RH4/RH2)</t>
  </si>
  <si>
    <t>Chair RH 192(RH2/2)Cleanro.ESD</t>
  </si>
  <si>
    <t>Chair RH Activ (RH13/RH13)</t>
  </si>
  <si>
    <t>2550-G</t>
  </si>
  <si>
    <t>Chair RH Activ(RH13/13) Gigant</t>
  </si>
  <si>
    <t>Chair RH Activ 300</t>
  </si>
  <si>
    <t>Chair RH Activ 303</t>
  </si>
  <si>
    <t>Chair RH Activ 301</t>
  </si>
  <si>
    <t>Chair RH Activ 302</t>
  </si>
  <si>
    <t>Chair RH Activ 2710</t>
  </si>
  <si>
    <t>Chair RH Activ 1 cashier SYSTE</t>
  </si>
  <si>
    <t>Chair RH Activ 1 cashier 17/1c</t>
  </si>
  <si>
    <t>Chair RH Activ 1 cashier 17/1</t>
  </si>
  <si>
    <t>Chair RH Activ 200</t>
  </si>
  <si>
    <t>2772-91461-1</t>
  </si>
  <si>
    <t>Act 200 FM60999/D/5E/6F/7K</t>
  </si>
  <si>
    <t>2772-GA66005-1</t>
  </si>
  <si>
    <t>Activ 200 GA66005/E/5E/6F/7G</t>
  </si>
  <si>
    <t>2772-RMX183-1</t>
  </si>
  <si>
    <t>Activ 200 Remix 183/E/5L/6F/8S</t>
  </si>
  <si>
    <t>2772-VAN9035-1</t>
  </si>
  <si>
    <t>Act 200 VAN9035/D/5E/6F/7K</t>
  </si>
  <si>
    <t>Chair RH Activ 200 Cleanroom</t>
  </si>
  <si>
    <t>Chair RH Activ 200 ESD/Cleanro</t>
  </si>
  <si>
    <t>Chair RH Activ 200 ESD</t>
  </si>
  <si>
    <t>Chair RH Activ 200/ f.uph back</t>
  </si>
  <si>
    <t>Chair RH Activ 202</t>
  </si>
  <si>
    <t>Chair RH Activ 220</t>
  </si>
  <si>
    <t>2872-01</t>
  </si>
  <si>
    <t>Activ 220 struct. BSM /FM60999</t>
  </si>
  <si>
    <t>2872-91461-1</t>
  </si>
  <si>
    <t>Act 220 FM60999/B Sv/5E/7P</t>
  </si>
  <si>
    <t>2872-FM60999-2</t>
  </si>
  <si>
    <t>Act 220 FM60999/D/5G/6F/7P</t>
  </si>
  <si>
    <t>2872-GA60999-1</t>
  </si>
  <si>
    <t>Activ 220/GA60999/D/5F/lim.til</t>
  </si>
  <si>
    <t>2872-GA66005-1</t>
  </si>
  <si>
    <t>Activ220 GElog/GA66005/B/5K/8S</t>
  </si>
  <si>
    <t>2872-VAN9035-1</t>
  </si>
  <si>
    <t>Act 220/VAN9035/D/5E/6F/7H</t>
  </si>
  <si>
    <t>2872-VAN9035-2</t>
  </si>
  <si>
    <t>Act 220/VAN9035/D/5G/6F/7P</t>
  </si>
  <si>
    <t>2872-VAN9035-3</t>
  </si>
  <si>
    <t>Act 220/VAN9035/D/5F bl/lim ti</t>
  </si>
  <si>
    <t>Chair RH Activ 220 Cleanroom</t>
  </si>
  <si>
    <t>Chair RH Activ 220 ESD/Cleanro</t>
  </si>
  <si>
    <t>2874-01</t>
  </si>
  <si>
    <t>Chair RHActiv 220 ESD/Cle ASML</t>
  </si>
  <si>
    <t>Chair RH Activ 220 ESD</t>
  </si>
  <si>
    <t>2876-GJ66005-1</t>
  </si>
  <si>
    <t>Activ220ESDGJ66005/E/5K/6F/7HF</t>
  </si>
  <si>
    <t>Chair RH Activ 220/ f.uph back</t>
  </si>
  <si>
    <t>Chair RH Activ 222</t>
  </si>
  <si>
    <t>2882-01</t>
  </si>
  <si>
    <t>Activ 222 struct. BSM /FM60999</t>
  </si>
  <si>
    <t>2882-GA60003-1</t>
  </si>
  <si>
    <t>Activ 222 GA60003/B/5L/8E</t>
  </si>
  <si>
    <t>Chair RH Activ 222 ESD</t>
  </si>
  <si>
    <t>Chair RH Logic 2</t>
  </si>
  <si>
    <t>Chair RH Cleanroom 30</t>
  </si>
  <si>
    <t>Chair RH Logic 300</t>
  </si>
  <si>
    <t>3340-1</t>
  </si>
  <si>
    <t>Chair RH Logic 300 (400-tilt)</t>
  </si>
  <si>
    <t>3340-10</t>
  </si>
  <si>
    <t>Chair RH Logic 300 unupholster</t>
  </si>
  <si>
    <t>3340-93006-1</t>
  </si>
  <si>
    <t>Logic 300 GA6099.9/7I/8S cl A</t>
  </si>
  <si>
    <t>3340-93006-2</t>
  </si>
  <si>
    <t>Logic 300 GA 6099.9/7P/8S cl A</t>
  </si>
  <si>
    <t>3340-93006-3</t>
  </si>
  <si>
    <t>Logic 300L GA60999/7I/8SclA/ne</t>
  </si>
  <si>
    <t>3340-93006-4</t>
  </si>
  <si>
    <t>Logic 300L GA60999/7P/8SclA/ne</t>
  </si>
  <si>
    <t>3340L</t>
  </si>
  <si>
    <t>Chair RH Logic 300 lumbar supp</t>
  </si>
  <si>
    <t>3340L-1</t>
  </si>
  <si>
    <t>Chair RH Logic 300 lumb/M.400</t>
  </si>
  <si>
    <t>Chair RH Logic 300 Comfort</t>
  </si>
  <si>
    <t>3343L</t>
  </si>
  <si>
    <t>Chair RH Logic 300 Comf/lumbar</t>
  </si>
  <si>
    <t>Chair RH Logic 300 Comfort El</t>
  </si>
  <si>
    <t>Chair RH Logic 300 Elite Eleg</t>
  </si>
  <si>
    <t>Chair RH Logic 300 ESD</t>
  </si>
  <si>
    <t>Chair RH Logic 300 Elegance</t>
  </si>
  <si>
    <t>3347-02</t>
  </si>
  <si>
    <t>3347-1</t>
  </si>
  <si>
    <t>Chair RH Logic 300 Ele 400-Til</t>
  </si>
  <si>
    <t>3347L</t>
  </si>
  <si>
    <t>Chair RH Logic 300 Eleg lumbar</t>
  </si>
  <si>
    <t>3347L-1</t>
  </si>
  <si>
    <t>Chair RH Logic 300 El/Lum/M400</t>
  </si>
  <si>
    <t>Chair RH Logic 300 Elite</t>
  </si>
  <si>
    <t>Chair RH Logic 300 XL</t>
  </si>
  <si>
    <t>3360-1</t>
  </si>
  <si>
    <t>Chair RH Logic 300 XL 400-tilt</t>
  </si>
  <si>
    <t>3360L</t>
  </si>
  <si>
    <t>Chair RH Logic 300 XL lumbar s</t>
  </si>
  <si>
    <t>3360L-1</t>
  </si>
  <si>
    <t>Chair RH Logic 300XL lumb/M400</t>
  </si>
  <si>
    <t>Chair RH Logic 300 XL Comfort</t>
  </si>
  <si>
    <t>3363L</t>
  </si>
  <si>
    <t>Chair RH Logic 300XL Comf/lumb</t>
  </si>
  <si>
    <t>Chair RH Logic 300 XL Comf Ele</t>
  </si>
  <si>
    <t>Chair RH Logic 300 XL Elegance</t>
  </si>
  <si>
    <t>3367-02</t>
  </si>
  <si>
    <t>3367-1</t>
  </si>
  <si>
    <t>Chair RH L300 XL Eleg 400-tilt</t>
  </si>
  <si>
    <t>Chair RH Logic 300 XL Elite</t>
  </si>
  <si>
    <t>Chair RH Logic 400</t>
  </si>
  <si>
    <t>3550-1</t>
  </si>
  <si>
    <t>Chair RH Logic 400 (300-tilt)</t>
  </si>
  <si>
    <t>3550-10</t>
  </si>
  <si>
    <t>Chair RH Logic 400 unupholster</t>
  </si>
  <si>
    <t>3550-20</t>
  </si>
  <si>
    <t>Chair RH Logic 400 combi</t>
  </si>
  <si>
    <t>3550-93006-1</t>
  </si>
  <si>
    <t>L400 GA6099.9/7I/8S/neck</t>
  </si>
  <si>
    <t>3550-93006-2</t>
  </si>
  <si>
    <t>L400 GA6099.9/7P/8S/neck</t>
  </si>
  <si>
    <t>3550-93006-4</t>
  </si>
  <si>
    <t>L400 GA6099.9/7P/8S cl A</t>
  </si>
  <si>
    <t>3550-93012-1</t>
  </si>
  <si>
    <t>L400 GA6600.4/7I/8S cl A/neck</t>
  </si>
  <si>
    <t>3550-93012-2</t>
  </si>
  <si>
    <t>L400 GA6600.4/7P/8S cl A/neck</t>
  </si>
  <si>
    <t>3550-93012-4</t>
  </si>
  <si>
    <t>L400 GA6600.4/7P/8S cl A</t>
  </si>
  <si>
    <t>3550-98001-1</t>
  </si>
  <si>
    <t>L400 bl.leather/7I/8E uph/neck</t>
  </si>
  <si>
    <t>3550-GA60999-1</t>
  </si>
  <si>
    <t>L400 GA60999/7I/8SXL cl A/neck</t>
  </si>
  <si>
    <t>3550-GA60999-2</t>
  </si>
  <si>
    <t>L400 GA60999/7P/8SXL cl A/neck</t>
  </si>
  <si>
    <t>3550-IFC017-1</t>
  </si>
  <si>
    <t>L400 IFC017/7I/8S/bl leat neck</t>
  </si>
  <si>
    <t>3550-RMX183-1</t>
  </si>
  <si>
    <t>RH Logic 400 Remix 183</t>
  </si>
  <si>
    <t>3550-RMX183-2</t>
  </si>
  <si>
    <t>RH Logic 400 Remix 183/8S</t>
  </si>
  <si>
    <t>3550TST</t>
  </si>
  <si>
    <t>Chair RH Logic 400 (TESTCHAIR)</t>
  </si>
  <si>
    <t>3551-01</t>
  </si>
  <si>
    <t>Chair Logic 400 structure -08</t>
  </si>
  <si>
    <t>3552-01</t>
  </si>
  <si>
    <t>Chair Logic 300 structure -08</t>
  </si>
  <si>
    <t>Chair RH Logic 400 Comfort</t>
  </si>
  <si>
    <t>3553-1</t>
  </si>
  <si>
    <t>Chair RHLogic 400 Com(300 tilt</t>
  </si>
  <si>
    <t>Chair RH Logic 400 Comfort El</t>
  </si>
  <si>
    <t>Chair RH Logic 400 Elite Eleg</t>
  </si>
  <si>
    <t>Chair RH Logic 400 ESD</t>
  </si>
  <si>
    <t>Chair RH Logic 400 Elegance</t>
  </si>
  <si>
    <t>3557-02</t>
  </si>
  <si>
    <t>3557-1</t>
  </si>
  <si>
    <t>Chair RH Logic 400 Eleg(300-ti</t>
  </si>
  <si>
    <t>3557-98023-1</t>
  </si>
  <si>
    <t>L400 Eleg.Comf.0049/7I/8S/neck</t>
  </si>
  <si>
    <t>Chair RH Logic 400 Elite</t>
  </si>
  <si>
    <t>3559-02</t>
  </si>
  <si>
    <t>3559-1</t>
  </si>
  <si>
    <t>Chair RH Logic 400 Elite (300-</t>
  </si>
  <si>
    <t>3559-15</t>
  </si>
  <si>
    <t>Chair RH Logic 400 XL 24hr</t>
  </si>
  <si>
    <t>3559-92057-1</t>
  </si>
  <si>
    <t>L400 Elite 24/7 17 /7I/8S/neck</t>
  </si>
  <si>
    <t>3559-G</t>
  </si>
  <si>
    <t>Chair RH Logic 400 24hr Gigant</t>
  </si>
  <si>
    <t>Chair RH Logic 400 XL</t>
  </si>
  <si>
    <t>3560-03</t>
  </si>
  <si>
    <t>Chair RH Logic 400 XL(NL SPEC)</t>
  </si>
  <si>
    <t>3560-10</t>
  </si>
  <si>
    <t>Chair RH Logic 400XL unupholst</t>
  </si>
  <si>
    <t>3560-91461-1</t>
  </si>
  <si>
    <t>L 400XL FM60999/neck/8S cl A</t>
  </si>
  <si>
    <t>3560-GA60999-1</t>
  </si>
  <si>
    <t>L 400XL GA60999/neck/8S XL</t>
  </si>
  <si>
    <t>3561-01</t>
  </si>
  <si>
    <t>Chair Logic 400 XL struct -08</t>
  </si>
  <si>
    <t>3562-01</t>
  </si>
  <si>
    <t>Chair Logic 300 XL struct -08</t>
  </si>
  <si>
    <t>Chair RH Logic 400 XL Comfort</t>
  </si>
  <si>
    <t>3563-1</t>
  </si>
  <si>
    <t>Chair RHLogic 400XL Comf. 300t</t>
  </si>
  <si>
    <t>Chair RH Logic 400 XL Comf El</t>
  </si>
  <si>
    <t>Chair RH Logic 400XL Elite Ele</t>
  </si>
  <si>
    <t>Chair RH Logic 400 XL Elegance</t>
  </si>
  <si>
    <t>3567-02</t>
  </si>
  <si>
    <t>Chair RH Logic 400 XL Elite</t>
  </si>
  <si>
    <t>3569-1</t>
  </si>
  <si>
    <t>Chair RH Logic 400XLElite(300-</t>
  </si>
  <si>
    <t>Chair RH Logic 3710</t>
  </si>
  <si>
    <t>Chair RH Special 190</t>
  </si>
  <si>
    <t>Chair RH Special Logic 3</t>
  </si>
  <si>
    <t>Chair RH Special Logic 4</t>
  </si>
  <si>
    <t>Chair RH Special Logic 300/400</t>
  </si>
  <si>
    <t>Chair RH Support 4501</t>
  </si>
  <si>
    <t>4501-01</t>
  </si>
  <si>
    <t>Chair RH Support 4501/Back RH1</t>
  </si>
  <si>
    <t>4501-95103-1</t>
  </si>
  <si>
    <t>Support 4501 Exton/E/5E/7H</t>
  </si>
  <si>
    <t>4501-AMB002-2</t>
  </si>
  <si>
    <t>Support 4501 Exton/E/5N/7H</t>
  </si>
  <si>
    <t>4501-VAN9035-1</t>
  </si>
  <si>
    <t>Support 4501 VAN9035/E/5N/7HN</t>
  </si>
  <si>
    <t>Chair RH Support 4502</t>
  </si>
  <si>
    <t>Chair RH Support 4503</t>
  </si>
  <si>
    <t>Chair RH Support 4504</t>
  </si>
  <si>
    <t>Chair RH Support ESD 8</t>
  </si>
  <si>
    <t>Chair RH Support 4511</t>
  </si>
  <si>
    <t>4511-01</t>
  </si>
  <si>
    <t>Chair RH Support 4511/Back RH1</t>
  </si>
  <si>
    <t>4511-GA60999-1</t>
  </si>
  <si>
    <t>Support 4511 GA60999/D/Soft</t>
  </si>
  <si>
    <t>4511-RMX183-1</t>
  </si>
  <si>
    <t>RH Support 4511 Remix 183/E/5L</t>
  </si>
  <si>
    <t>Chair RH Support 4512</t>
  </si>
  <si>
    <t>Chair RH Support 4513</t>
  </si>
  <si>
    <t>4513-GA60999-1</t>
  </si>
  <si>
    <t>Support 4513 GA60999/D/Soft</t>
  </si>
  <si>
    <t>4513-GA60999-2</t>
  </si>
  <si>
    <t>Support 4513 GA60999/D/Hard fl</t>
  </si>
  <si>
    <t>Chair RH Support 4514</t>
  </si>
  <si>
    <t>Chair RH Support ESD 9</t>
  </si>
  <si>
    <t>Chair RH Support 4521</t>
  </si>
  <si>
    <t>4521-01</t>
  </si>
  <si>
    <t>Chair RH Support 4521/Back RH1</t>
  </si>
  <si>
    <t>4521-92057-1</t>
  </si>
  <si>
    <t>Support 4521 24/7 17/E/7K</t>
  </si>
  <si>
    <t>4521-93010-1</t>
  </si>
  <si>
    <t>Support 4521 G.6600.5/E/6F</t>
  </si>
  <si>
    <t>4521-95103-1</t>
  </si>
  <si>
    <t>Support 4521 Exton/E/5E/6F/7G</t>
  </si>
  <si>
    <t>4521-AMB002-2</t>
  </si>
  <si>
    <t>Support 4521 Exton/E/5N/6F/7G</t>
  </si>
  <si>
    <t>4521-FM60999-1</t>
  </si>
  <si>
    <t>Supp. 4521 FM60999/D/5N/6F/7G</t>
  </si>
  <si>
    <t>4521-VAN9035-1</t>
  </si>
  <si>
    <t>RHSupport 4521 VAN9035/E/5N/7G</t>
  </si>
  <si>
    <t>Chair RH Support 4522</t>
  </si>
  <si>
    <t>Chair RH Support 4523</t>
  </si>
  <si>
    <t>Chair RH Support 4524</t>
  </si>
  <si>
    <t>Chair RH Support ESD 7</t>
  </si>
  <si>
    <t>Chair RH Support 4532</t>
  </si>
  <si>
    <t>Chair RH Support 4533</t>
  </si>
  <si>
    <t>Chair RH Support 4534</t>
  </si>
  <si>
    <t>Chair RH alternativ</t>
  </si>
  <si>
    <t>Chair PZ 200</t>
  </si>
  <si>
    <t>5212-01</t>
  </si>
  <si>
    <t>Chair RH Ambio 220 std edition</t>
  </si>
  <si>
    <t>5212-03</t>
  </si>
  <si>
    <t>Chair RH Ambio 220 Silver ed.</t>
  </si>
  <si>
    <t>5212-10</t>
  </si>
  <si>
    <t>Chair RH Ambio 220 unupholster</t>
  </si>
  <si>
    <t>5217-01</t>
  </si>
  <si>
    <t>Chair RH Ambio 220 Eleg/std ed</t>
  </si>
  <si>
    <t>5217-03</t>
  </si>
  <si>
    <t>Chair RH Ambio 220 Eleg/Silver</t>
  </si>
  <si>
    <t>5217-05</t>
  </si>
  <si>
    <t>Chair RH Ambio 220 Eleg/black</t>
  </si>
  <si>
    <t>5222-01</t>
  </si>
  <si>
    <t>Chair RH Ambio 222 std edition</t>
  </si>
  <si>
    <t>5222-03</t>
  </si>
  <si>
    <t>Chair RH Ambio 222 Silver ed.</t>
  </si>
  <si>
    <t>5227-01</t>
  </si>
  <si>
    <t>Chair RH Ambio 222 Eleg/std ed</t>
  </si>
  <si>
    <t>5227-03</t>
  </si>
  <si>
    <t>Chair RH Ambio 222 Eleg/Silver</t>
  </si>
  <si>
    <t>5227-05</t>
  </si>
  <si>
    <t>Chair RH Ambio 222 Eleg/black</t>
  </si>
  <si>
    <t>5410-CMF0004</t>
  </si>
  <si>
    <t>RH Visit CMF0004</t>
  </si>
  <si>
    <t>5410-CMF0040</t>
  </si>
  <si>
    <t>RH Visit CMF0040</t>
  </si>
  <si>
    <t>5410-CMF0049</t>
  </si>
  <si>
    <t>RH Visit CMF0049</t>
  </si>
  <si>
    <t>5410-CMF0050</t>
  </si>
  <si>
    <t>RH Visit CMF0050</t>
  </si>
  <si>
    <t>5410-CMF1414</t>
  </si>
  <si>
    <t>RH Visit CMF1414</t>
  </si>
  <si>
    <t>5410-EL99999</t>
  </si>
  <si>
    <t>RH Visit EL99999</t>
  </si>
  <si>
    <t>5410-EL99999P</t>
  </si>
  <si>
    <t>RH Visit EL99999P</t>
  </si>
  <si>
    <t>5410-EXR009</t>
  </si>
  <si>
    <t>RH Visit EXR009</t>
  </si>
  <si>
    <t>5410-EXR024</t>
  </si>
  <si>
    <t>RH Visit EXR024</t>
  </si>
  <si>
    <t>5410-EXR026</t>
  </si>
  <si>
    <t>RH Visit EXR026</t>
  </si>
  <si>
    <t>5410-EXR079</t>
  </si>
  <si>
    <t>RH Visit EXR079</t>
  </si>
  <si>
    <t>5410-EXR081</t>
  </si>
  <si>
    <t>RH Visit EXR081</t>
  </si>
  <si>
    <t>5410-EXR108</t>
  </si>
  <si>
    <t>RH Visit EXR108</t>
  </si>
  <si>
    <t>5410-FM60019</t>
  </si>
  <si>
    <t>RH Visit FM60019</t>
  </si>
  <si>
    <t>5410-FM60051</t>
  </si>
  <si>
    <t>RH Visit FM60051</t>
  </si>
  <si>
    <t>5410-FM60999</t>
  </si>
  <si>
    <t>RH Visit FM60999</t>
  </si>
  <si>
    <t>5410-FM64058</t>
  </si>
  <si>
    <t>RH Visit FM64058</t>
  </si>
  <si>
    <t>5410-FM64089</t>
  </si>
  <si>
    <t>RH Visit FM64089</t>
  </si>
  <si>
    <t>5410-FM66002</t>
  </si>
  <si>
    <t>RH Visit FM66002</t>
  </si>
  <si>
    <t>5410-FM66061</t>
  </si>
  <si>
    <t>RH Visit FM66061</t>
  </si>
  <si>
    <t>5410-FM66071</t>
  </si>
  <si>
    <t>RH Visit FM66071</t>
  </si>
  <si>
    <t>5410-FM66075</t>
  </si>
  <si>
    <t>RH Visit FM66075</t>
  </si>
  <si>
    <t>5410-GA60003</t>
  </si>
  <si>
    <t>RH Visit GA60003</t>
  </si>
  <si>
    <t>5410-GA60999</t>
  </si>
  <si>
    <t>RH Visit GA60999</t>
  </si>
  <si>
    <t>5410-GA66004</t>
  </si>
  <si>
    <t>RH Visit GA66004</t>
  </si>
  <si>
    <t>5410-GA66005</t>
  </si>
  <si>
    <t>RH Visit GA66005</t>
  </si>
  <si>
    <t>5410-MOV1101</t>
  </si>
  <si>
    <t>RH Visit MOV1101</t>
  </si>
  <si>
    <t>5410-MOV2101</t>
  </si>
  <si>
    <t>RH Visit MOV2101</t>
  </si>
  <si>
    <t>5410-MOV2102</t>
  </si>
  <si>
    <t>RH Visit MOV2102</t>
  </si>
  <si>
    <t>5410-MOV2103</t>
  </si>
  <si>
    <t>RH Visit MOV2103</t>
  </si>
  <si>
    <t>5410-MOV3101</t>
  </si>
  <si>
    <t>RH Visit MOV3101</t>
  </si>
  <si>
    <t>5410-MOV3102</t>
  </si>
  <si>
    <t>RH Visit MOV3102</t>
  </si>
  <si>
    <t>5410-MOV4101</t>
  </si>
  <si>
    <t>RH Visit MOV4101</t>
  </si>
  <si>
    <t>5410-MOV4102</t>
  </si>
  <si>
    <t>RH Visit MOV4102</t>
  </si>
  <si>
    <t>5410-MOV4103</t>
  </si>
  <si>
    <t>RH Visit MOV4103</t>
  </si>
  <si>
    <t>5410-MOV5101</t>
  </si>
  <si>
    <t>RH Visit MOV5101</t>
  </si>
  <si>
    <t>5410-MOV9101</t>
  </si>
  <si>
    <t>RH Visit MOV9101</t>
  </si>
  <si>
    <t>5410-MOV9102</t>
  </si>
  <si>
    <t>RH Visit MOV 9102</t>
  </si>
  <si>
    <t>5410-MOV9103</t>
  </si>
  <si>
    <t>RH Visit MOV9103</t>
  </si>
  <si>
    <t>5410-MOV9104</t>
  </si>
  <si>
    <t>RH Visit MOV9104</t>
  </si>
  <si>
    <t>5410-MOV9105</t>
  </si>
  <si>
    <t>RH Visit MOV9105</t>
  </si>
  <si>
    <t>5410-NEX002</t>
  </si>
  <si>
    <t>RH Visit NEX002</t>
  </si>
  <si>
    <t>5410-NEX005</t>
  </si>
  <si>
    <t>RH Visit NEX005</t>
  </si>
  <si>
    <t>5410-NEX007</t>
  </si>
  <si>
    <t>RH Visit NEX007</t>
  </si>
  <si>
    <t>5410-NEX008</t>
  </si>
  <si>
    <t>RH Visit NEX008</t>
  </si>
  <si>
    <t>5410-NEX011</t>
  </si>
  <si>
    <t>RH Visit NEX011</t>
  </si>
  <si>
    <t>5410-NEX013</t>
  </si>
  <si>
    <t>RH Visit NEX013</t>
  </si>
  <si>
    <t>5410-NEX014</t>
  </si>
  <si>
    <t>RH Visit NEX014</t>
  </si>
  <si>
    <t>5410-NEX015</t>
  </si>
  <si>
    <t>RH Visit NEX015</t>
  </si>
  <si>
    <t>5410-NEX016</t>
  </si>
  <si>
    <t>RH Visit NEX016</t>
  </si>
  <si>
    <t>5410-RMX133</t>
  </si>
  <si>
    <t>RH Visit RMX133</t>
  </si>
  <si>
    <t>5410-RMX163</t>
  </si>
  <si>
    <t>RH Visit RMX163</t>
  </si>
  <si>
    <t>5410-RMX1662</t>
  </si>
  <si>
    <t>RH Visit RMX1662</t>
  </si>
  <si>
    <t>5410-RMX183</t>
  </si>
  <si>
    <t>RH Visit RMX183</t>
  </si>
  <si>
    <t>5410-RMX223</t>
  </si>
  <si>
    <t>RH Visit RMX223</t>
  </si>
  <si>
    <t>5410-RMX733</t>
  </si>
  <si>
    <t>RH Visit RMX733</t>
  </si>
  <si>
    <t>5410-RMX773</t>
  </si>
  <si>
    <t>RH Visit RMX773</t>
  </si>
  <si>
    <t>5410-RMX923</t>
  </si>
  <si>
    <t>RH Visit RMX923</t>
  </si>
  <si>
    <t>5410-RMX933</t>
  </si>
  <si>
    <t>RH Visit RMX933</t>
  </si>
  <si>
    <t>5410-STT1192</t>
  </si>
  <si>
    <t>RH Visit STT1192</t>
  </si>
  <si>
    <t>5410-STT133</t>
  </si>
  <si>
    <t>RH Visit STT133</t>
  </si>
  <si>
    <t>5410-STT153</t>
  </si>
  <si>
    <t>RH Visit STT153</t>
  </si>
  <si>
    <t>5410-STT1652</t>
  </si>
  <si>
    <t>RH Visit STT1652</t>
  </si>
  <si>
    <t>5410-STT213</t>
  </si>
  <si>
    <t>RH Visit STT213</t>
  </si>
  <si>
    <t>5410-STT253</t>
  </si>
  <si>
    <t>RH Visit STT253</t>
  </si>
  <si>
    <t>5410-STT383</t>
  </si>
  <si>
    <t>RH Visit STT383</t>
  </si>
  <si>
    <t>5410-STT413</t>
  </si>
  <si>
    <t>RH Visit STT413</t>
  </si>
  <si>
    <t>5410-STT733</t>
  </si>
  <si>
    <t>RH Visit STT733</t>
  </si>
  <si>
    <t>5410-STT883</t>
  </si>
  <si>
    <t>RH Visit STT883</t>
  </si>
  <si>
    <t>RH Visit w/castors</t>
  </si>
  <si>
    <t>5411-CMF0004</t>
  </si>
  <si>
    <t>RH Visit w/castors CMF0004</t>
  </si>
  <si>
    <t>5411-CMF0040</t>
  </si>
  <si>
    <t>RH Visit w/castors CMF0040</t>
  </si>
  <si>
    <t>5411-CMF0049</t>
  </si>
  <si>
    <t>RH Visit w/castors CMF0049</t>
  </si>
  <si>
    <t>5411-CMF0050</t>
  </si>
  <si>
    <t>RH Visit w/castors CMF0050</t>
  </si>
  <si>
    <t>5411-CMF1414</t>
  </si>
  <si>
    <t>RH Visit w/castors CMF1414</t>
  </si>
  <si>
    <t>5411-EL99999</t>
  </si>
  <si>
    <t>RH Visit w/castors EL99999</t>
  </si>
  <si>
    <t>5411-EL99999P</t>
  </si>
  <si>
    <t>RH Visit w/castors EL99999P</t>
  </si>
  <si>
    <t>5411-EXR009</t>
  </si>
  <si>
    <t>RH Visit w/castors EXR009</t>
  </si>
  <si>
    <t>5411-EXR024</t>
  </si>
  <si>
    <t>RH Visit w/castors EXR024</t>
  </si>
  <si>
    <t>5411-EXR026</t>
  </si>
  <si>
    <t>RH Visit w/castors EXR026</t>
  </si>
  <si>
    <t>5411-EXR079</t>
  </si>
  <si>
    <t>RH Visit w/castors EXR079</t>
  </si>
  <si>
    <t>5411-EXR081</t>
  </si>
  <si>
    <t>RH Visit w/castors EXR081</t>
  </si>
  <si>
    <t>5411-EXR108</t>
  </si>
  <si>
    <t>RH Visit w/castors EXR108</t>
  </si>
  <si>
    <t>5411-FM60019</t>
  </si>
  <si>
    <t>RH Visit w/castors FM60019</t>
  </si>
  <si>
    <t>5411-FM60051</t>
  </si>
  <si>
    <t>RH Visit w/castors FM60051</t>
  </si>
  <si>
    <t>5411-FM60999</t>
  </si>
  <si>
    <t>RH Visit w/castors FM60999</t>
  </si>
  <si>
    <t>5411-FM64058</t>
  </si>
  <si>
    <t>RH Visit w/castors FM64058</t>
  </si>
  <si>
    <t>5411-FM64089</t>
  </si>
  <si>
    <t>RH Visit w/castors FM64089</t>
  </si>
  <si>
    <t>5411-FM66002</t>
  </si>
  <si>
    <t>RH Visit w/castors FM66002</t>
  </si>
  <si>
    <t>5411-FM66061</t>
  </si>
  <si>
    <t>RH Visit w/castors FM66061</t>
  </si>
  <si>
    <t>5411-FM66071</t>
  </si>
  <si>
    <t>RH Visit w/castors FM66071</t>
  </si>
  <si>
    <t>5411-FM66075</t>
  </si>
  <si>
    <t>RH Visit w/castors FM66075</t>
  </si>
  <si>
    <t>5411-GA60003</t>
  </si>
  <si>
    <t>RH Visit w/castors GA60003</t>
  </si>
  <si>
    <t>5411-GA60999</t>
  </si>
  <si>
    <t>RH Visit w/castors GA60999</t>
  </si>
  <si>
    <t>5411-GA66004</t>
  </si>
  <si>
    <t>RH Visit w/castors GA66004</t>
  </si>
  <si>
    <t>5411-GA66005</t>
  </si>
  <si>
    <t>RH Visit w/castors GA66005</t>
  </si>
  <si>
    <t>5411-MOV1101</t>
  </si>
  <si>
    <t>RH Visit w/castors MOV1101</t>
  </si>
  <si>
    <t>5411-MOV2101</t>
  </si>
  <si>
    <t>RH Visit w/castors MOV2101</t>
  </si>
  <si>
    <t>5411-MOV2102</t>
  </si>
  <si>
    <t>RH Visit w/castors MOV2102</t>
  </si>
  <si>
    <t>5411-MOV2103</t>
  </si>
  <si>
    <t>RH Visit w/castors MOV2103</t>
  </si>
  <si>
    <t>5411-MOV3101</t>
  </si>
  <si>
    <t>RH Visit w/castors MOV3101</t>
  </si>
  <si>
    <t>5411-MOV3102</t>
  </si>
  <si>
    <t>RH Visit w/castors MOV3102</t>
  </si>
  <si>
    <t>5411-MOV4101</t>
  </si>
  <si>
    <t>RH Visit w/castors MOV4101</t>
  </si>
  <si>
    <t>5411-MOV4102</t>
  </si>
  <si>
    <t>RH Visit w/castors MOV4102</t>
  </si>
  <si>
    <t>5411-MOV4103</t>
  </si>
  <si>
    <t>RH Visit w/castors MOV4103</t>
  </si>
  <si>
    <t>5411-MOV5101</t>
  </si>
  <si>
    <t>RH Visit w/castors MOV5101</t>
  </si>
  <si>
    <t>5411-MOV9101</t>
  </si>
  <si>
    <t>RH Visit w/castors MOV9101</t>
  </si>
  <si>
    <t>5411-MOV9102</t>
  </si>
  <si>
    <t>RH Visit w/castors MOV9102</t>
  </si>
  <si>
    <t>5411-MOV9103</t>
  </si>
  <si>
    <t>RH Visit w/castors MOV9103</t>
  </si>
  <si>
    <t>5411-MOV9104</t>
  </si>
  <si>
    <t>RH Visit w/castors MOV9104</t>
  </si>
  <si>
    <t>5411-MOV9105</t>
  </si>
  <si>
    <t>RH Visit w/castors MOV9105</t>
  </si>
  <si>
    <t>5411-NEX002</t>
  </si>
  <si>
    <t>RH Visit w/castors NEX002</t>
  </si>
  <si>
    <t>5411-NEX005</t>
  </si>
  <si>
    <t>RH Visit w/castors NEX005</t>
  </si>
  <si>
    <t>5411-NEX007</t>
  </si>
  <si>
    <t>RH Visit w/castors NEX007</t>
  </si>
  <si>
    <t>5411-NEX008</t>
  </si>
  <si>
    <t>RH Visit w/castors NEX008</t>
  </si>
  <si>
    <t>5411-NEX011</t>
  </si>
  <si>
    <t>RH Visit w/castors NEX011</t>
  </si>
  <si>
    <t>5411-NEX013</t>
  </si>
  <si>
    <t>RH Visit w/castors NEX013</t>
  </si>
  <si>
    <t>5411-NEX014</t>
  </si>
  <si>
    <t>RH Visit w/castors NEX014</t>
  </si>
  <si>
    <t>5411-NEX015</t>
  </si>
  <si>
    <t>RH Visit w/castors NEX015</t>
  </si>
  <si>
    <t>5411-NEX016</t>
  </si>
  <si>
    <t>RH Visit w/castors NEX016</t>
  </si>
  <si>
    <t>5411-RMX133</t>
  </si>
  <si>
    <t>RH Visit w/castors RMX133</t>
  </si>
  <si>
    <t>5411-RMX163</t>
  </si>
  <si>
    <t>RH Visit w/castors RMX163</t>
  </si>
  <si>
    <t>5411-RMX1662</t>
  </si>
  <si>
    <t>RH Visit w/castors RMX1662</t>
  </si>
  <si>
    <t>5411-RMX183</t>
  </si>
  <si>
    <t>RH Visit w/castors RMX183</t>
  </si>
  <si>
    <t>5411-RMX223</t>
  </si>
  <si>
    <t>RH Visit w/castors RMX223</t>
  </si>
  <si>
    <t>5411-RMX733</t>
  </si>
  <si>
    <t>RH Visit w/castors RMX733</t>
  </si>
  <si>
    <t>5411-RMX773</t>
  </si>
  <si>
    <t>RH Visit w/castors RMX773</t>
  </si>
  <si>
    <t>5411-RMX923</t>
  </si>
  <si>
    <t>RH Visit w/castors RMX923</t>
  </si>
  <si>
    <t>5411-RMX933</t>
  </si>
  <si>
    <t>RH Visit w/castors RMX933</t>
  </si>
  <si>
    <t>5411-STT1192</t>
  </si>
  <si>
    <t>RH Visit w/castors STT1192</t>
  </si>
  <si>
    <t>5411-STT133</t>
  </si>
  <si>
    <t>RH Visit w/castors STT133</t>
  </si>
  <si>
    <t>5411-STT153</t>
  </si>
  <si>
    <t>RH Visit w/castors STT153</t>
  </si>
  <si>
    <t>5411-STT1652</t>
  </si>
  <si>
    <t>RH Visit w/castors STT1652</t>
  </si>
  <si>
    <t>5411-STT213</t>
  </si>
  <si>
    <t>RH Visit w/castors STT213</t>
  </si>
  <si>
    <t>5411-STT253</t>
  </si>
  <si>
    <t>RH Visit w/castors STT253</t>
  </si>
  <si>
    <t>5411-STT383</t>
  </si>
  <si>
    <t>RH Visit w/castors STT383</t>
  </si>
  <si>
    <t>5411-STT413</t>
  </si>
  <si>
    <t>RH Visit w/castors STT413</t>
  </si>
  <si>
    <t>5411-STT733</t>
  </si>
  <si>
    <t>RH Visit w/castors STT733</t>
  </si>
  <si>
    <t>5411-STT883</t>
  </si>
  <si>
    <t>RH Visit w/castors STT883</t>
  </si>
  <si>
    <t>RH Visit w/arm</t>
  </si>
  <si>
    <t>5415-CMF0004</t>
  </si>
  <si>
    <t>RH Visit w/arm CMF0004</t>
  </si>
  <si>
    <t>5415-CMF0040</t>
  </si>
  <si>
    <t>RH Visit w/arm CMF0040</t>
  </si>
  <si>
    <t>5415-CMF0049</t>
  </si>
  <si>
    <t>RH Visit w/arm CMF0049</t>
  </si>
  <si>
    <t>5415-CMF0050</t>
  </si>
  <si>
    <t>RH Visit w/arm CMF0050</t>
  </si>
  <si>
    <t>5415-CMF1414</t>
  </si>
  <si>
    <t>RH Visit w/arm CMF1414</t>
  </si>
  <si>
    <t>5415-EL99999</t>
  </si>
  <si>
    <t>RH Visit w/arm EL99999</t>
  </si>
  <si>
    <t>5415-EL99999P</t>
  </si>
  <si>
    <t>RH Visit w/arm EL99999P</t>
  </si>
  <si>
    <t>5415-EXR009</t>
  </si>
  <si>
    <t>RH Visit w/arm EXR009</t>
  </si>
  <si>
    <t>5415-EXR024</t>
  </si>
  <si>
    <t>RH Visit w/arm EXR024</t>
  </si>
  <si>
    <t>5415-EXR026</t>
  </si>
  <si>
    <t>RH Visit w/arm EXR026</t>
  </si>
  <si>
    <t>5415-EXR079</t>
  </si>
  <si>
    <t>RH Visit w/arm EXR079</t>
  </si>
  <si>
    <t>5415-EXR081</t>
  </si>
  <si>
    <t>RH Visit w/arm EXR081</t>
  </si>
  <si>
    <t>5415-EXR108</t>
  </si>
  <si>
    <t>RH Visit w/arm EXR108</t>
  </si>
  <si>
    <t>5415-FM60019</t>
  </si>
  <si>
    <t>RH Visit w/arm FM60019</t>
  </si>
  <si>
    <t>5415-FM60051</t>
  </si>
  <si>
    <t>RH Visit w/arm FM60051</t>
  </si>
  <si>
    <t>5415-FM60999</t>
  </si>
  <si>
    <t>RH Visit w/arm FM60999</t>
  </si>
  <si>
    <t>5415-FM64058</t>
  </si>
  <si>
    <t>RH Visit w/arm FM64058</t>
  </si>
  <si>
    <t>5415-FM64089</t>
  </si>
  <si>
    <t>RH Visit w/arm FM64089</t>
  </si>
  <si>
    <t>5415-FM66002</t>
  </si>
  <si>
    <t>RH Visit w/arm FM66002</t>
  </si>
  <si>
    <t>5415-FM66061</t>
  </si>
  <si>
    <t>RH Visit w/arm FM66061</t>
  </si>
  <si>
    <t>5415-FM66071</t>
  </si>
  <si>
    <t>RH Visit w/arm FM66071</t>
  </si>
  <si>
    <t>5415-FM66075</t>
  </si>
  <si>
    <t>RH Visit w/arm FM66075</t>
  </si>
  <si>
    <t>5415-GA60003</t>
  </si>
  <si>
    <t>RH Visit w/arm GA60003</t>
  </si>
  <si>
    <t>5415-GA60999</t>
  </si>
  <si>
    <t>RH Visit w/arm GA60999</t>
  </si>
  <si>
    <t>5415-GA66004</t>
  </si>
  <si>
    <t>RH Visit w/arm GA66004</t>
  </si>
  <si>
    <t>5415-GA66005</t>
  </si>
  <si>
    <t>RH Visit w/arm GA66005</t>
  </si>
  <si>
    <t>5415-MOV1101</t>
  </si>
  <si>
    <t>RH Visit w/arm MOV1101</t>
  </si>
  <si>
    <t>5415-MOV2101</t>
  </si>
  <si>
    <t>RH Visit w/arm MOV2101</t>
  </si>
  <si>
    <t>5415-MOV2102</t>
  </si>
  <si>
    <t>RH Visit w/arm MOV2102</t>
  </si>
  <si>
    <t>5415-MOV2103</t>
  </si>
  <si>
    <t>RH Visit w/arm MOV2103</t>
  </si>
  <si>
    <t>5415-MOV3101</t>
  </si>
  <si>
    <t>RH Visit w/arm MOV3101</t>
  </si>
  <si>
    <t>5415-MOV3102</t>
  </si>
  <si>
    <t>RH Visit w/arm MOV3102</t>
  </si>
  <si>
    <t>5415-MOV4101</t>
  </si>
  <si>
    <t>RH Visit w/arm MOV4101</t>
  </si>
  <si>
    <t>5415-MOV4102</t>
  </si>
  <si>
    <t>RH Visit w/arm MOV4102</t>
  </si>
  <si>
    <t>5415-MOV4103</t>
  </si>
  <si>
    <t>RH Visit w/arm MOV4103</t>
  </si>
  <si>
    <t>5415-MOV5101</t>
  </si>
  <si>
    <t>RH Visit w/arm MOV5101</t>
  </si>
  <si>
    <t>5415-MOV9101</t>
  </si>
  <si>
    <t>RH Visit w/arm MOV9101</t>
  </si>
  <si>
    <t>5415-MOV9102</t>
  </si>
  <si>
    <t>RH Visit w/arm MOV9102</t>
  </si>
  <si>
    <t>5415-MOV9103</t>
  </si>
  <si>
    <t>RH Visit w/arm MOV9103</t>
  </si>
  <si>
    <t>5415-MOV9104</t>
  </si>
  <si>
    <t>RH Visit w/arm MOV9104</t>
  </si>
  <si>
    <t>5415-MOV9105</t>
  </si>
  <si>
    <t>RH Visit w/arm MOV9105</t>
  </si>
  <si>
    <t>5415-NEX002</t>
  </si>
  <si>
    <t>RH Visit w/arm NEX002</t>
  </si>
  <si>
    <t>5415-NEX005</t>
  </si>
  <si>
    <t>RH Visit w/arm NEX005</t>
  </si>
  <si>
    <t>5415-NEX007</t>
  </si>
  <si>
    <t>RH Visit w/arm NEX007</t>
  </si>
  <si>
    <t>5415-NEX008</t>
  </si>
  <si>
    <t>RH Visit w/arm NEX008</t>
  </si>
  <si>
    <t>5415-NEX011</t>
  </si>
  <si>
    <t>RH Visit w/arm NEX011</t>
  </si>
  <si>
    <t>5415-NEX013</t>
  </si>
  <si>
    <t>RH Visit w/arm NEX013</t>
  </si>
  <si>
    <t>5415-NEX014</t>
  </si>
  <si>
    <t>RH Visit w/arm NEX014</t>
  </si>
  <si>
    <t>5415-NEX015</t>
  </si>
  <si>
    <t>RH Visit w/arm NEX015</t>
  </si>
  <si>
    <t>5415-NEX016</t>
  </si>
  <si>
    <t>RH Visit w/arm NEX016</t>
  </si>
  <si>
    <t>5415-RMX133</t>
  </si>
  <si>
    <t>RH Visit w/arm RMX133</t>
  </si>
  <si>
    <t>5415-RMX163</t>
  </si>
  <si>
    <t>RH Visit w/arm RMX163</t>
  </si>
  <si>
    <t>5415-RMX1662</t>
  </si>
  <si>
    <t>RH Visit w/arm RMX1662</t>
  </si>
  <si>
    <t>5415-RMX183</t>
  </si>
  <si>
    <t>RH Visit w/arm RMX183</t>
  </si>
  <si>
    <t>5415-RMX223</t>
  </si>
  <si>
    <t>RH Visit w/arm RMX223</t>
  </si>
  <si>
    <t>5415-RMX733</t>
  </si>
  <si>
    <t>RH Visit w/arm RMX733</t>
  </si>
  <si>
    <t>5415-RMX773</t>
  </si>
  <si>
    <t>RH Visit w/arm RMX773</t>
  </si>
  <si>
    <t>5415-RMX923</t>
  </si>
  <si>
    <t>RH Visit w/arm RMX923</t>
  </si>
  <si>
    <t>5415-RMX933</t>
  </si>
  <si>
    <t>RH Visit w/arm RMX933</t>
  </si>
  <si>
    <t>5415-STT1192</t>
  </si>
  <si>
    <t>RH Visit w/arm STT1192</t>
  </si>
  <si>
    <t>5415-STT133</t>
  </si>
  <si>
    <t>RH Visit w/arm STT133</t>
  </si>
  <si>
    <t>5415-STT153</t>
  </si>
  <si>
    <t>RH Visit w/arm STT153</t>
  </si>
  <si>
    <t>5415-STT1652</t>
  </si>
  <si>
    <t>RH Visit w/arm STT1652</t>
  </si>
  <si>
    <t>5415-STT213</t>
  </si>
  <si>
    <t>RH Visit w/arm STT213</t>
  </si>
  <si>
    <t>5415-STT253</t>
  </si>
  <si>
    <t>RH Visit w/arm STT253</t>
  </si>
  <si>
    <t>5415-STT383</t>
  </si>
  <si>
    <t>RH Visit w/arm STT383</t>
  </si>
  <si>
    <t>5415-STT413</t>
  </si>
  <si>
    <t>RH Visit w/arm STT413</t>
  </si>
  <si>
    <t>5415-STT733</t>
  </si>
  <si>
    <t>RH Visit w/arm STT733</t>
  </si>
  <si>
    <t>5415-STT883</t>
  </si>
  <si>
    <t>RH Visit w/arm STT883</t>
  </si>
  <si>
    <t>RH Visit w/arm/cast.</t>
  </si>
  <si>
    <t>5416-CMF0004</t>
  </si>
  <si>
    <t>RH Visit w/arm/cast. CMF0004</t>
  </si>
  <si>
    <t>5416-CMF0040</t>
  </si>
  <si>
    <t>RH Visit w/arm/cast. CMF0040</t>
  </si>
  <si>
    <t>5416-CMF0049</t>
  </si>
  <si>
    <t>RH Visit w/arm/cast. CMF0049</t>
  </si>
  <si>
    <t>5416-CMF0050</t>
  </si>
  <si>
    <t>RH Visit w/arm/cast. CMF0050</t>
  </si>
  <si>
    <t>5416-CMF1414</t>
  </si>
  <si>
    <t>RH Visit w/arm/cast. CMF1414</t>
  </si>
  <si>
    <t>5416-EL99999</t>
  </si>
  <si>
    <t>RH Visit w/arm/cast. EL99999</t>
  </si>
  <si>
    <t>5416-EL99999P</t>
  </si>
  <si>
    <t>RH Visit w/arm/cast. EL99999P</t>
  </si>
  <si>
    <t>5416-EXR009</t>
  </si>
  <si>
    <t>RH Visit w/arm/cast. EXR009</t>
  </si>
  <si>
    <t>5416-EXR024</t>
  </si>
  <si>
    <t>RH Visit w/arm/cast. EXR024</t>
  </si>
  <si>
    <t>5416-EXR026</t>
  </si>
  <si>
    <t>RH Visit w/arm/cast. EXR026</t>
  </si>
  <si>
    <t>5416-EXR079</t>
  </si>
  <si>
    <t>RH Visit w/arm/cast. EXR079</t>
  </si>
  <si>
    <t>5416-EXR081</t>
  </si>
  <si>
    <t>RH Visit w/arm/cast. EXR081</t>
  </si>
  <si>
    <t>5416-EXR108</t>
  </si>
  <si>
    <t>RH Visit w/arm/cast. EXR108</t>
  </si>
  <si>
    <t>5416-FM60019</t>
  </si>
  <si>
    <t>RH Visit w/arm/cast. FM60019</t>
  </si>
  <si>
    <t>5416-FM60051</t>
  </si>
  <si>
    <t>RH Visit w/arm/cast. FM60051</t>
  </si>
  <si>
    <t>5416-FM60999</t>
  </si>
  <si>
    <t>RH Visit w/arm/cast. FM60999</t>
  </si>
  <si>
    <t>5416-FM64058</t>
  </si>
  <si>
    <t>RH Visit w/arm/cast. FM64058</t>
  </si>
  <si>
    <t>5416-FM64089</t>
  </si>
  <si>
    <t>RH Visit w/arm/cast. FM64089</t>
  </si>
  <si>
    <t>5416-FM66002</t>
  </si>
  <si>
    <t>RH Visit w/arm/cast. FM66002</t>
  </si>
  <si>
    <t>5416-FM66061</t>
  </si>
  <si>
    <t>RH Visit w/arm/cast. FM66061</t>
  </si>
  <si>
    <t>5416-FM66071</t>
  </si>
  <si>
    <t>RH Visit w/arm/cast. FM66071</t>
  </si>
  <si>
    <t>5416-FM66075</t>
  </si>
  <si>
    <t>RH Visit w/arm/cast. FM66075</t>
  </si>
  <si>
    <t>5416-GA60003</t>
  </si>
  <si>
    <t>RH Visit w/arm/cast. GA60003</t>
  </si>
  <si>
    <t>5416-GA60999</t>
  </si>
  <si>
    <t>RH Visit w/arm/cast. GA60999</t>
  </si>
  <si>
    <t>5416-GA66004</t>
  </si>
  <si>
    <t>RH Visit w/arm/cast. GA66004</t>
  </si>
  <si>
    <t>5416-GA66005</t>
  </si>
  <si>
    <t>RH Visit w/arm/cast. GA66005</t>
  </si>
  <si>
    <t>5416-MOV1101</t>
  </si>
  <si>
    <t>RH Visit w/arm/cast. MOV1101</t>
  </si>
  <si>
    <t>5416-MOV2101</t>
  </si>
  <si>
    <t>RH Visit w/arm/cast. MOV2101</t>
  </si>
  <si>
    <t>5416-MOV2102</t>
  </si>
  <si>
    <t>RH Visit w/arm/cast. MOV2102</t>
  </si>
  <si>
    <t>5416-MOV2103</t>
  </si>
  <si>
    <t>RH Visit w/arm/cast. MOV2103</t>
  </si>
  <si>
    <t>5416-MOV3101</t>
  </si>
  <si>
    <t>RH Visit w/arm/cast. MOV3101</t>
  </si>
  <si>
    <t>5416-MOV3102</t>
  </si>
  <si>
    <t>RH Visit w/arm/cast. MOV3102</t>
  </si>
  <si>
    <t>5416-MOV4101</t>
  </si>
  <si>
    <t>RH Visit w/arm/cast. MOV4101</t>
  </si>
  <si>
    <t>5416-MOV4102</t>
  </si>
  <si>
    <t>RH Visit w/arm/cast. MOV4102</t>
  </si>
  <si>
    <t>5416-MOV4103</t>
  </si>
  <si>
    <t>RH Visit w/arm/cast. MOV4103</t>
  </si>
  <si>
    <t>5416-MOV5101</t>
  </si>
  <si>
    <t>RH Visit w/arm/cast. MOV5101</t>
  </si>
  <si>
    <t>5416-MOV9101</t>
  </si>
  <si>
    <t>RH Visit w/arm/cast. MOV9101</t>
  </si>
  <si>
    <t>5416-MOV9102</t>
  </si>
  <si>
    <t>RH Visit w/arm/cast. MOV9102</t>
  </si>
  <si>
    <t>5416-MOV9103</t>
  </si>
  <si>
    <t>RH Visit w/arm/cast. MOV9103</t>
  </si>
  <si>
    <t>5416-MOV9104</t>
  </si>
  <si>
    <t>RH Visit w/arm/cast. MOV9104</t>
  </si>
  <si>
    <t>5416-MOV9105</t>
  </si>
  <si>
    <t>RH Visit w/arm/cast. MOV9105</t>
  </si>
  <si>
    <t>5416-NEX002</t>
  </si>
  <si>
    <t>RH Visit w/arm/cast. NEX002</t>
  </si>
  <si>
    <t>5416-NEX005</t>
  </si>
  <si>
    <t>RH Visit w/arm/cast. NEX005</t>
  </si>
  <si>
    <t>5416-NEX007</t>
  </si>
  <si>
    <t>RH Visit w/arm/cast. NEX007</t>
  </si>
  <si>
    <t>5416-NEX008</t>
  </si>
  <si>
    <t>RH Visit w/arm/cast. NEX008</t>
  </si>
  <si>
    <t>5416-NEX011</t>
  </si>
  <si>
    <t>RH Visit w/arm/cast. NEX011</t>
  </si>
  <si>
    <t>5416-NEX013</t>
  </si>
  <si>
    <t>RH Visit w/arm/cast. NEX013</t>
  </si>
  <si>
    <t>5416-NEX014</t>
  </si>
  <si>
    <t>RH Visit w/arm/cast. NEX014</t>
  </si>
  <si>
    <t>5416-NEX015</t>
  </si>
  <si>
    <t>RH Visit w/arm/cast. NEX015</t>
  </si>
  <si>
    <t>5416-NEX016</t>
  </si>
  <si>
    <t>RH Visit w/arm/cast. NEX016</t>
  </si>
  <si>
    <t>5416-RMX133</t>
  </si>
  <si>
    <t>RH Visit w/arm/cast. RMX133</t>
  </si>
  <si>
    <t>5416-RMX163</t>
  </si>
  <si>
    <t>RH Visit w/arm/cast. RMX163</t>
  </si>
  <si>
    <t>5416-RMX1662</t>
  </si>
  <si>
    <t>RH Visit w/arm/cast. RMX1662</t>
  </si>
  <si>
    <t>5416-RMX183</t>
  </si>
  <si>
    <t>RH Visit w/arm/cast. RMX183</t>
  </si>
  <si>
    <t>5416-RMX223</t>
  </si>
  <si>
    <t>RH Visit w/arm/cast. RMX223</t>
  </si>
  <si>
    <t>5416-RMX733</t>
  </si>
  <si>
    <t>RH Visit w/arm/cast. RMX733</t>
  </si>
  <si>
    <t>5416-RMX773</t>
  </si>
  <si>
    <t>RH Visit w/arm/cast. RMX773</t>
  </si>
  <si>
    <t>5416-RMX923</t>
  </si>
  <si>
    <t>RH Visit w/arm/cast. RMX923</t>
  </si>
  <si>
    <t>5416-RMX933</t>
  </si>
  <si>
    <t>RH Visit w/arm/cast. RMX933</t>
  </si>
  <si>
    <t>5416-STT1192</t>
  </si>
  <si>
    <t>RH Visit w/arm/cast. STT1192</t>
  </si>
  <si>
    <t>5416-STT133</t>
  </si>
  <si>
    <t>RH Visit w/arm/cast. STT133</t>
  </si>
  <si>
    <t>5416-STT153</t>
  </si>
  <si>
    <t>RH Visit w/arm/cast. STT153</t>
  </si>
  <si>
    <t>5416-STT1652</t>
  </si>
  <si>
    <t>RH Visit w/arm/cast. STT1652</t>
  </si>
  <si>
    <t>5416-STT213</t>
  </si>
  <si>
    <t>RH Visit w/arm/cast. STT213</t>
  </si>
  <si>
    <t>5416-STT253</t>
  </si>
  <si>
    <t>RH Visit w/arm/cast. STT253</t>
  </si>
  <si>
    <t>5416-STT383</t>
  </si>
  <si>
    <t>RH Visit w/arm/cast. STT383</t>
  </si>
  <si>
    <t>5416-STT413</t>
  </si>
  <si>
    <t>RH Visit w/arm/cast. STT413</t>
  </si>
  <si>
    <t>5416-STT733</t>
  </si>
  <si>
    <t>RH Visit w/arm/cast. STT733</t>
  </si>
  <si>
    <t>5416-STT883</t>
  </si>
  <si>
    <t>RH Visit w/arm/cast. STT883</t>
  </si>
  <si>
    <t>RH Visit Cantilever</t>
  </si>
  <si>
    <t>5420-CMF0004</t>
  </si>
  <si>
    <t>RH Visit Cantilever CMF0004</t>
  </si>
  <si>
    <t>5420-CMF0040</t>
  </si>
  <si>
    <t>RH Visit Cantilever CMF0040</t>
  </si>
  <si>
    <t>5420-CMF0049</t>
  </si>
  <si>
    <t>RH Visit Cantilever CMF0049</t>
  </si>
  <si>
    <t>5420-CMF0050</t>
  </si>
  <si>
    <t>RH Visit Cantilever CMF0050</t>
  </si>
  <si>
    <t>5420-CMF1414</t>
  </si>
  <si>
    <t>RH Visit Cantilever CMF1414</t>
  </si>
  <si>
    <t>5420-EL99999</t>
  </si>
  <si>
    <t>RH Visit Cantilever EL99999</t>
  </si>
  <si>
    <t>5420-EL99999P</t>
  </si>
  <si>
    <t>RH Visit Cantilever EL99999P</t>
  </si>
  <si>
    <t>5420-EXR009</t>
  </si>
  <si>
    <t>RH Visit Cantilever EXR009</t>
  </si>
  <si>
    <t>5420-EXR024</t>
  </si>
  <si>
    <t>RH Visit Cantilever EXR024</t>
  </si>
  <si>
    <t>5420-EXR026</t>
  </si>
  <si>
    <t>RH Visit Cantilever EXR026</t>
  </si>
  <si>
    <t>5420-EXR079</t>
  </si>
  <si>
    <t>RH Visit Cantilever EXR079</t>
  </si>
  <si>
    <t>5420-EXR081</t>
  </si>
  <si>
    <t>RH Visit Cantilever EXR081</t>
  </si>
  <si>
    <t>5420-EXR108</t>
  </si>
  <si>
    <t>RH Visit Cantilever EXR108</t>
  </si>
  <si>
    <t>5420-FM60019</t>
  </si>
  <si>
    <t>RH Visit Cantilever FM60019</t>
  </si>
  <si>
    <t>5420-FM60051</t>
  </si>
  <si>
    <t>RH Visit Cantilever FM60051</t>
  </si>
  <si>
    <t>5420-FM60999</t>
  </si>
  <si>
    <t>RH Visit Cantilever FM60999</t>
  </si>
  <si>
    <t>5420-FM64058</t>
  </si>
  <si>
    <t>RH Visit Cantilever FM64058</t>
  </si>
  <si>
    <t>5420-FM64089</t>
  </si>
  <si>
    <t>RH Visit Cantilever FM64089</t>
  </si>
  <si>
    <t>5420-FM66002</t>
  </si>
  <si>
    <t>RH Visit Cantilever FM66002</t>
  </si>
  <si>
    <t>5420-FM66061</t>
  </si>
  <si>
    <t>RH Visit Cantilever FM66061</t>
  </si>
  <si>
    <t>5420-FM66071</t>
  </si>
  <si>
    <t>RH Visit Cantilever FM66071</t>
  </si>
  <si>
    <t>5420-FM66075</t>
  </si>
  <si>
    <t>RH Visit Cantilever FM66075</t>
  </si>
  <si>
    <t>5420-GA60003</t>
  </si>
  <si>
    <t>RH Visit Cantilever GA60003</t>
  </si>
  <si>
    <t>5420-GA60999</t>
  </si>
  <si>
    <t>RH Visit Cantilever GA60999</t>
  </si>
  <si>
    <t>5420-GA66004</t>
  </si>
  <si>
    <t>RH Visit Cantilever GA66004</t>
  </si>
  <si>
    <t>5420-GA66005</t>
  </si>
  <si>
    <t>RH Visit Cantilever GA66005</t>
  </si>
  <si>
    <t>5420-MOV1101</t>
  </si>
  <si>
    <t>RH Visit Cantilever MOV1101</t>
  </si>
  <si>
    <t>5420-MOV2101</t>
  </si>
  <si>
    <t>RH Visit Cantilever MOV2101</t>
  </si>
  <si>
    <t>5420-MOV2102</t>
  </si>
  <si>
    <t>RH Visit Cantilever MOV2102</t>
  </si>
  <si>
    <t>5420-MOV2103</t>
  </si>
  <si>
    <t>RH Visit Cantilever MOV2103</t>
  </si>
  <si>
    <t>5420-MOV3101</t>
  </si>
  <si>
    <t>RH Visit Cantilever MOV3101</t>
  </si>
  <si>
    <t>5420-MOV3102</t>
  </si>
  <si>
    <t>RH Visit Cantilever MOV3102</t>
  </si>
  <si>
    <t>5420-MOV4101</t>
  </si>
  <si>
    <t>RH Visit Cantilever MOV4101</t>
  </si>
  <si>
    <t>5420-MOV4102</t>
  </si>
  <si>
    <t>RH Visit Cantilever MOV4102</t>
  </si>
  <si>
    <t>5420-MOV4103</t>
  </si>
  <si>
    <t>RH Visit Cantilever MOV4103</t>
  </si>
  <si>
    <t>5420-MOV5101</t>
  </si>
  <si>
    <t>RH Visit Cantilever MOV5101</t>
  </si>
  <si>
    <t>5420-MOV9101</t>
  </si>
  <si>
    <t>RH Visit Cantilever MOV9101</t>
  </si>
  <si>
    <t>5420-MOV9102</t>
  </si>
  <si>
    <t>RH Visit Cantilever MOV9102</t>
  </si>
  <si>
    <t>5420-MOV9103</t>
  </si>
  <si>
    <t>RH Visit Cantilever MOV9103</t>
  </si>
  <si>
    <t>5420-MOV9104</t>
  </si>
  <si>
    <t>RH Visit Cantilever MOV9104</t>
  </si>
  <si>
    <t>5420-MOV9105</t>
  </si>
  <si>
    <t>RH Visit Cantilever MOV9105</t>
  </si>
  <si>
    <t>5420-NEX002</t>
  </si>
  <si>
    <t>RH Visit Cantilever NEX002</t>
  </si>
  <si>
    <t>5420-NEX005</t>
  </si>
  <si>
    <t>RH Visit Cantilever NEX005</t>
  </si>
  <si>
    <t>5420-NEX007</t>
  </si>
  <si>
    <t>RH Visit Cantilever NEX007</t>
  </si>
  <si>
    <t>5420-NEX008</t>
  </si>
  <si>
    <t>RH Visit Cantilever NEX008</t>
  </si>
  <si>
    <t>5420-NEX011</t>
  </si>
  <si>
    <t>RH Visit Cantilever NEX011</t>
  </si>
  <si>
    <t>5420-NEX013</t>
  </si>
  <si>
    <t>RH Visit Cantilever NEX013</t>
  </si>
  <si>
    <t>5420-NEX014</t>
  </si>
  <si>
    <t>RH Visit Cantilever NEX014</t>
  </si>
  <si>
    <t>5420-NEX015</t>
  </si>
  <si>
    <t>RH Visit Cantilever NEX015</t>
  </si>
  <si>
    <t>5420-NEX016</t>
  </si>
  <si>
    <t>RH Visit Cantilever NEX016</t>
  </si>
  <si>
    <t>5420-RMX133</t>
  </si>
  <si>
    <t>RH Visit Cantilever RMX133</t>
  </si>
  <si>
    <t>5420-RMX163</t>
  </si>
  <si>
    <t>RH Visit Cantilever RMX163</t>
  </si>
  <si>
    <t>5420-RMX1662</t>
  </si>
  <si>
    <t>RH Visit Cantilever RMX1662</t>
  </si>
  <si>
    <t>5420-RMX183</t>
  </si>
  <si>
    <t>RH Visit Cantilever RMX183</t>
  </si>
  <si>
    <t>5420-RMX223</t>
  </si>
  <si>
    <t>RH Visit Cantilever RMX223</t>
  </si>
  <si>
    <t>5420-RMX733</t>
  </si>
  <si>
    <t>RH Visit Cantilever RMX733</t>
  </si>
  <si>
    <t>5420-RMX773</t>
  </si>
  <si>
    <t>RH Visit Cantilever RMX773</t>
  </si>
  <si>
    <t>5420-RMX923</t>
  </si>
  <si>
    <t>RH Visit Cantilever RMX923</t>
  </si>
  <si>
    <t>5420-RMX933</t>
  </si>
  <si>
    <t>RH Visit Cantilever RMX933</t>
  </si>
  <si>
    <t>5420-STT1192</t>
  </si>
  <si>
    <t>RH Visit Cantilever STT1192</t>
  </si>
  <si>
    <t>5420-STT133</t>
  </si>
  <si>
    <t>RH Visit Cantilever STT133</t>
  </si>
  <si>
    <t>5420-STT153</t>
  </si>
  <si>
    <t>RH Visit Cantilever STT153</t>
  </si>
  <si>
    <t>5420-STT1652</t>
  </si>
  <si>
    <t>RH Visit Cantilever STT1652</t>
  </si>
  <si>
    <t>5420-STT213</t>
  </si>
  <si>
    <t>RH Visit Cantilever STT213</t>
  </si>
  <si>
    <t>5420-STT253</t>
  </si>
  <si>
    <t>RH Visit Cantilever STT253</t>
  </si>
  <si>
    <t>5420-STT383</t>
  </si>
  <si>
    <t>RH Visit Cantilever STT383</t>
  </si>
  <si>
    <t>5420-STT413</t>
  </si>
  <si>
    <t>RH Visit Cantilever STT413</t>
  </si>
  <si>
    <t>5420-STT733</t>
  </si>
  <si>
    <t>RH Visit Cantilever STT733</t>
  </si>
  <si>
    <t>5420-STT883</t>
  </si>
  <si>
    <t>RH Visit Cantilever STT883</t>
  </si>
  <si>
    <t>RH Visit Cantil. w/arm</t>
  </si>
  <si>
    <t>5425-CMF0004</t>
  </si>
  <si>
    <t>RH Visit Cantil. w/arm CMF0004</t>
  </si>
  <si>
    <t>5425-CMF0040</t>
  </si>
  <si>
    <t>RH Visit Cantil. w/arm CMF0040</t>
  </si>
  <si>
    <t>5425-CMF0049</t>
  </si>
  <si>
    <t>RH Visit Cantil. w/arm CMF0049</t>
  </si>
  <si>
    <t>5425-CMF0050</t>
  </si>
  <si>
    <t>RH Visit Cantil. w/arm CMF0050</t>
  </si>
  <si>
    <t>5425-CMF1414</t>
  </si>
  <si>
    <t>RH Visit Cantil. w/arm CMF1414</t>
  </si>
  <si>
    <t>5425-EL99999</t>
  </si>
  <si>
    <t>RH Visit Cantil. w/arm EL99999</t>
  </si>
  <si>
    <t>5425-EL99999P</t>
  </si>
  <si>
    <t>5425-EXR009</t>
  </si>
  <si>
    <t>RH Visit Cantil. w/arm EXR009</t>
  </si>
  <si>
    <t>5425-EXR024</t>
  </si>
  <si>
    <t>RH Visit Cantil. w/arm EXR024</t>
  </si>
  <si>
    <t>5425-EXR026</t>
  </si>
  <si>
    <t>RH Visit Cantil. w/arm EXR026</t>
  </si>
  <si>
    <t>5425-EXR079</t>
  </si>
  <si>
    <t>RH Visit Cantil. w/arm EXR079</t>
  </si>
  <si>
    <t>5425-EXR081</t>
  </si>
  <si>
    <t>RH Visit Cantil. w/arm EXR081</t>
  </si>
  <si>
    <t>5425-EXR108</t>
  </si>
  <si>
    <t>RH Visit Cantil. w/arm EXR108</t>
  </si>
  <si>
    <t>5425-FM60019</t>
  </si>
  <si>
    <t>RH Visit Cantil. w/arm FM60019</t>
  </si>
  <si>
    <t>5425-FM60051</t>
  </si>
  <si>
    <t>RH Visit Cantil. w/arm FM60051</t>
  </si>
  <si>
    <t>5425-FM60999</t>
  </si>
  <si>
    <t>RH Visit Cantil. w/arm FM60999</t>
  </si>
  <si>
    <t>5425-FM64058</t>
  </si>
  <si>
    <t>RH Visit Cantil. w/arm FM64058</t>
  </si>
  <si>
    <t>5425-FM64089</t>
  </si>
  <si>
    <t>RH Visit Cantil. w/arm FM64089</t>
  </si>
  <si>
    <t>5425-FM66002</t>
  </si>
  <si>
    <t>RH Visit Cantil. w/arm FM66002</t>
  </si>
  <si>
    <t>5425-FM66061</t>
  </si>
  <si>
    <t>RH Visit Cantil. w/arm FM66061</t>
  </si>
  <si>
    <t>5425-FM66071</t>
  </si>
  <si>
    <t>RH Visit Cantil. w/arm FM66071</t>
  </si>
  <si>
    <t>5425-FM66075</t>
  </si>
  <si>
    <t>RH Visit Cantil. w/arm FM66075</t>
  </si>
  <si>
    <t>5425-GA60003</t>
  </si>
  <si>
    <t>RH Visit Cantil. w/arm GA60003</t>
  </si>
  <si>
    <t>5425-GA60999</t>
  </si>
  <si>
    <t>RH Visit Cantil. w/arm GA60999</t>
  </si>
  <si>
    <t>5425-GA66004</t>
  </si>
  <si>
    <t>RH Visit Cantil. w/arm GA66004</t>
  </si>
  <si>
    <t>5425-GA66005</t>
  </si>
  <si>
    <t>RH Visit Cantil. w/arm GA66005</t>
  </si>
  <si>
    <t>5425-MOV1101</t>
  </si>
  <si>
    <t>RH Visit Cantil. w/arm MOV1101</t>
  </si>
  <si>
    <t>5425-MOV2101</t>
  </si>
  <si>
    <t>RH Visit Cantil. w/arm MOV2101</t>
  </si>
  <si>
    <t>5425-MOV2102</t>
  </si>
  <si>
    <t>RH Visit Cantil. w/arm MOV2102</t>
  </si>
  <si>
    <t>5425-MOV2103</t>
  </si>
  <si>
    <t>RH Visit Cantil. w/arm MOV2103</t>
  </si>
  <si>
    <t>5425-MOV3101</t>
  </si>
  <si>
    <t>RH Visit Cantil. w/arm MOV3101</t>
  </si>
  <si>
    <t>5425-MOV3102</t>
  </si>
  <si>
    <t>RH Visit Cantil. w/arm MOV3102</t>
  </si>
  <si>
    <t>5425-MOV4101</t>
  </si>
  <si>
    <t>RH Visit Cantil. w/arm MOV4101</t>
  </si>
  <si>
    <t>5425-MOV4102</t>
  </si>
  <si>
    <t>RH Visit Cantil. w/arm MOV4102</t>
  </si>
  <si>
    <t>5425-MOV4103</t>
  </si>
  <si>
    <t>RH Visit Cantil. w/arm MOV4103</t>
  </si>
  <si>
    <t>5425-MOV5101</t>
  </si>
  <si>
    <t>RH Visit Cantil. w/arm MOV5101</t>
  </si>
  <si>
    <t>5425-MOV9101</t>
  </si>
  <si>
    <t>RH Visit Cantil. w/arm MOV9101</t>
  </si>
  <si>
    <t>5425-MOV9102</t>
  </si>
  <si>
    <t>RH Visit Cantil. w/arm MOV9102</t>
  </si>
  <si>
    <t>5425-MOV9103</t>
  </si>
  <si>
    <t>RH Visit Cantil. w/arm MOV9103</t>
  </si>
  <si>
    <t>5425-MOV9104</t>
  </si>
  <si>
    <t>RH Visit Cantil. w/arm MOV9104</t>
  </si>
  <si>
    <t>5425-MOV9105</t>
  </si>
  <si>
    <t>RH Visit Cantil. w/arm MOV9105</t>
  </si>
  <si>
    <t>5425-NEX002</t>
  </si>
  <si>
    <t>RH Visit Cantil. w/arm NEX002</t>
  </si>
  <si>
    <t>5425-NEX005</t>
  </si>
  <si>
    <t>RH Visit Cantil. w/arm NEX005</t>
  </si>
  <si>
    <t>5425-NEX007</t>
  </si>
  <si>
    <t>RH Visit Cantil. w/arm NEX007</t>
  </si>
  <si>
    <t>5425-NEX008</t>
  </si>
  <si>
    <t>RH Visit Cantil. w/arm NEX008</t>
  </si>
  <si>
    <t>5425-NEX011</t>
  </si>
  <si>
    <t>RH Visit Cantil. w/arm NEX011</t>
  </si>
  <si>
    <t>5425-NEX013</t>
  </si>
  <si>
    <t>RH Visit Cantil. w/arm NEX013</t>
  </si>
  <si>
    <t>5425-NEX014</t>
  </si>
  <si>
    <t>RH Visit Cantil. w/arm NEX014</t>
  </si>
  <si>
    <t>5425-NEX015</t>
  </si>
  <si>
    <t>RH Visit Cantil. w/arm NEX015</t>
  </si>
  <si>
    <t>5425-NEX016</t>
  </si>
  <si>
    <t>RH Visit Cantil. w/arm NEX016</t>
  </si>
  <si>
    <t>5425-RMX133</t>
  </si>
  <si>
    <t>RH Visit Cantil. w/arm RMX133</t>
  </si>
  <si>
    <t>5425-RMX163</t>
  </si>
  <si>
    <t>RH Visit Cantil. w/arm RMX163</t>
  </si>
  <si>
    <t>5425-RMX1662</t>
  </si>
  <si>
    <t>RH Visit Cantil. w/arm RMX1662</t>
  </si>
  <si>
    <t>5425-RMX183</t>
  </si>
  <si>
    <t>RH Visit Cantil. w/arm RMX183</t>
  </si>
  <si>
    <t>5425-RMX223</t>
  </si>
  <si>
    <t>RH Visit Cantil. w/arm RMX223</t>
  </si>
  <si>
    <t>5425-RMX733</t>
  </si>
  <si>
    <t>RH Visit Cantil. w/arm RMX733</t>
  </si>
  <si>
    <t>5425-RMX773</t>
  </si>
  <si>
    <t>RH Visit Cantil. w/arm RMX773</t>
  </si>
  <si>
    <t>5425-RMX923</t>
  </si>
  <si>
    <t>RH Visit Cantil. w/arm RMX923</t>
  </si>
  <si>
    <t>5425-RMX933</t>
  </si>
  <si>
    <t>RH Visit Cantil. w/arm RMX933</t>
  </si>
  <si>
    <t>5425-STT1192</t>
  </si>
  <si>
    <t>RH Visit Cantil. w/arm STT1192</t>
  </si>
  <si>
    <t>5425-STT133</t>
  </si>
  <si>
    <t>RH Visit Cantil. w/arm STT133</t>
  </si>
  <si>
    <t>5425-STT153</t>
  </si>
  <si>
    <t>RH Visit Cantil. w/arm STT153</t>
  </si>
  <si>
    <t>5425-STT1652</t>
  </si>
  <si>
    <t>RH Visit Cantil. w/arm STT1652</t>
  </si>
  <si>
    <t>5425-STT213</t>
  </si>
  <si>
    <t>RH Visit Cantil. w/arm STT213</t>
  </si>
  <si>
    <t>5425-STT253</t>
  </si>
  <si>
    <t>RH Visit Cantil. w/arm STT253</t>
  </si>
  <si>
    <t>5425-STT383</t>
  </si>
  <si>
    <t>RH Visit Cantil. w/arm STT383</t>
  </si>
  <si>
    <t>5425-STT413</t>
  </si>
  <si>
    <t>RH Visit Cantil. w/arm STT413</t>
  </si>
  <si>
    <t>5425-STT733</t>
  </si>
  <si>
    <t>RH Visit Cantil. w/arm STT733</t>
  </si>
  <si>
    <t>5425-STT883</t>
  </si>
  <si>
    <t>RH Visit Cantil. w/arm STT883</t>
  </si>
  <si>
    <t>RH Session</t>
  </si>
  <si>
    <t>5430-CMF0004</t>
  </si>
  <si>
    <t>RH Session CMF0004</t>
  </si>
  <si>
    <t>5430-CMF0040</t>
  </si>
  <si>
    <t>RH Session CMF0040</t>
  </si>
  <si>
    <t>5430-CMF0049</t>
  </si>
  <si>
    <t>RH Session CMF0049</t>
  </si>
  <si>
    <t>5430-CMF0050</t>
  </si>
  <si>
    <t>RH Session CMF0050</t>
  </si>
  <si>
    <t>5430-CMF1414</t>
  </si>
  <si>
    <t>RH Session CMF1414</t>
  </si>
  <si>
    <t>5430-EL99999</t>
  </si>
  <si>
    <t>RH Session EL99999</t>
  </si>
  <si>
    <t>5430-EL99999P</t>
  </si>
  <si>
    <t>RH Session EL99999P</t>
  </si>
  <si>
    <t>5430-EXR009</t>
  </si>
  <si>
    <t>RH Session EXR009</t>
  </si>
  <si>
    <t>5430-EXR024</t>
  </si>
  <si>
    <t>RH Session EXR024</t>
  </si>
  <si>
    <t>5430-EXR026</t>
  </si>
  <si>
    <t>RH Session EXR026</t>
  </si>
  <si>
    <t>5430-EXR079</t>
  </si>
  <si>
    <t>RH Session EXR079</t>
  </si>
  <si>
    <t>5430-EXR081</t>
  </si>
  <si>
    <t>RH Session EXR081</t>
  </si>
  <si>
    <t>5430-EXR108</t>
  </si>
  <si>
    <t>RH Session EXR108</t>
  </si>
  <si>
    <t>5430-FM60019</t>
  </si>
  <si>
    <t>RH Session FM60019</t>
  </si>
  <si>
    <t>5430-FM60051</t>
  </si>
  <si>
    <t>RH Session FM60051</t>
  </si>
  <si>
    <t>5430-FM60999</t>
  </si>
  <si>
    <t>RH Session FM60999</t>
  </si>
  <si>
    <t>5430-FM64058</t>
  </si>
  <si>
    <t>RH Session FM64058</t>
  </si>
  <si>
    <t>5430-FM64089</t>
  </si>
  <si>
    <t>RH Session FM64089</t>
  </si>
  <si>
    <t>5430-FM66002</t>
  </si>
  <si>
    <t>RH Session FM66002</t>
  </si>
  <si>
    <t>5430-FM66061</t>
  </si>
  <si>
    <t>RH Session FM66061</t>
  </si>
  <si>
    <t>5430-FM66071</t>
  </si>
  <si>
    <t>RH Session FM66071</t>
  </si>
  <si>
    <t>5430-FM66075</t>
  </si>
  <si>
    <t>RH Session FM66075</t>
  </si>
  <si>
    <t>5430-GA60003</t>
  </si>
  <si>
    <t>RH Session GA60003</t>
  </si>
  <si>
    <t>5430-GA60999</t>
  </si>
  <si>
    <t>RH Session GA60999</t>
  </si>
  <si>
    <t>5430-GA66004</t>
  </si>
  <si>
    <t>RH Session GA66004</t>
  </si>
  <si>
    <t>5430-GA66005</t>
  </si>
  <si>
    <t>RH Session GA66005</t>
  </si>
  <si>
    <t>5430-MOV1101</t>
  </si>
  <si>
    <t>RH Session MOV1101</t>
  </si>
  <si>
    <t>5430-MOV2101</t>
  </si>
  <si>
    <t>RH Session MOV2101</t>
  </si>
  <si>
    <t>5430-MOV2102</t>
  </si>
  <si>
    <t>RH Session MOV2102</t>
  </si>
  <si>
    <t>5430-MOV2103</t>
  </si>
  <si>
    <t>RH Session MOV2103</t>
  </si>
  <si>
    <t>5430-MOV3101</t>
  </si>
  <si>
    <t>RH Session MOV3101</t>
  </si>
  <si>
    <t>5430-MOV3102</t>
  </si>
  <si>
    <t>RH Session MOV3102</t>
  </si>
  <si>
    <t>5430-MOV4101</t>
  </si>
  <si>
    <t>RH Session MOV4101</t>
  </si>
  <si>
    <t>5430-MOV4102</t>
  </si>
  <si>
    <t>RH Session MOV4102</t>
  </si>
  <si>
    <t>5430-MOV4103</t>
  </si>
  <si>
    <t>RH Session MOV4103</t>
  </si>
  <si>
    <t>5430-MOV5101</t>
  </si>
  <si>
    <t>RH Session MOV5101</t>
  </si>
  <si>
    <t>5430-MOV9101</t>
  </si>
  <si>
    <t>RH Session MOV9101</t>
  </si>
  <si>
    <t>5430-MOV9102</t>
  </si>
  <si>
    <t>RH Session MOV9102</t>
  </si>
  <si>
    <t>5430-MOV9103</t>
  </si>
  <si>
    <t>RH Session MOV9103</t>
  </si>
  <si>
    <t>5430-MOV9104</t>
  </si>
  <si>
    <t>RH Session MOV9104</t>
  </si>
  <si>
    <t>5430-MOV9105</t>
  </si>
  <si>
    <t>RH Session MOV9105</t>
  </si>
  <si>
    <t>5430-NEX002</t>
  </si>
  <si>
    <t>RH Session NEX002</t>
  </si>
  <si>
    <t>5430-NEX005</t>
  </si>
  <si>
    <t>RH Session NEX005</t>
  </si>
  <si>
    <t>5430-NEX007</t>
  </si>
  <si>
    <t>RH Session NEX007</t>
  </si>
  <si>
    <t>5430-NEX008</t>
  </si>
  <si>
    <t>RH Session NEX008</t>
  </si>
  <si>
    <t>5430-NEX011</t>
  </si>
  <si>
    <t>RH Session NEX011</t>
  </si>
  <si>
    <t>5430-NEX013</t>
  </si>
  <si>
    <t>RH Session NEX013</t>
  </si>
  <si>
    <t>5430-NEX014</t>
  </si>
  <si>
    <t>RH Session NEX014</t>
  </si>
  <si>
    <t>5430-NEX015</t>
  </si>
  <si>
    <t>RH Session NEX015</t>
  </si>
  <si>
    <t>5430-NEX016</t>
  </si>
  <si>
    <t>RH Session NEX016</t>
  </si>
  <si>
    <t>5430-RMX133</t>
  </si>
  <si>
    <t>RH Session RMX133</t>
  </si>
  <si>
    <t>5430-RMX163</t>
  </si>
  <si>
    <t>RH Session RMX163</t>
  </si>
  <si>
    <t>5430-RMX1662</t>
  </si>
  <si>
    <t>RH Session RMX1662</t>
  </si>
  <si>
    <t>5430-RMX183</t>
  </si>
  <si>
    <t>RH Session RMX183</t>
  </si>
  <si>
    <t>5430-RMX223</t>
  </si>
  <si>
    <t>RH Session RMX223</t>
  </si>
  <si>
    <t>5430-RMX733</t>
  </si>
  <si>
    <t>RH Session RMX733</t>
  </si>
  <si>
    <t>5430-RMX773</t>
  </si>
  <si>
    <t>RH Session RMX773</t>
  </si>
  <si>
    <t>5430-RMX923</t>
  </si>
  <si>
    <t>RH Session RMX923</t>
  </si>
  <si>
    <t>5430-RMX933</t>
  </si>
  <si>
    <t>RH Session RMX933</t>
  </si>
  <si>
    <t>5430-STT1192</t>
  </si>
  <si>
    <t>RH Session STT1192</t>
  </si>
  <si>
    <t>5430-STT133</t>
  </si>
  <si>
    <t>RH Session STT133</t>
  </si>
  <si>
    <t>5430-STT153</t>
  </si>
  <si>
    <t>RH Session STT153</t>
  </si>
  <si>
    <t>5430-STT1652</t>
  </si>
  <si>
    <t>RH Session STT1652</t>
  </si>
  <si>
    <t>5430-STT213</t>
  </si>
  <si>
    <t>RH Session STT213</t>
  </si>
  <si>
    <t>5430-STT253</t>
  </si>
  <si>
    <t>RH Session STT253</t>
  </si>
  <si>
    <t>5430-STT383</t>
  </si>
  <si>
    <t>RH Session STT383</t>
  </si>
  <si>
    <t>5430-STT413</t>
  </si>
  <si>
    <t>RH Session STT413</t>
  </si>
  <si>
    <t>5430-STT733</t>
  </si>
  <si>
    <t>RH Session STT733</t>
  </si>
  <si>
    <t>5430-STT883</t>
  </si>
  <si>
    <t>RH Session STT883</t>
  </si>
  <si>
    <t>RH Session w/castors</t>
  </si>
  <si>
    <t>5431-CMF0004</t>
  </si>
  <si>
    <t>RH Session w/castors CMF0004</t>
  </si>
  <si>
    <t>5431-CMF0040</t>
  </si>
  <si>
    <t>RH Session w/castors CMF0040</t>
  </si>
  <si>
    <t>5431-CMF0049</t>
  </si>
  <si>
    <t>RH Session w/castors CMF0049</t>
  </si>
  <si>
    <t>5431-CMF0050</t>
  </si>
  <si>
    <t>RH Session w/castors CMF0050</t>
  </si>
  <si>
    <t>5431-CMF1414</t>
  </si>
  <si>
    <t>RH Session w/castors CMF1414</t>
  </si>
  <si>
    <t>5431-EL99999</t>
  </si>
  <si>
    <t>RH Session w/castors EL99999</t>
  </si>
  <si>
    <t>5431-EL99999P</t>
  </si>
  <si>
    <t>RH Session w/castors EL99999P</t>
  </si>
  <si>
    <t>5431-EXR009</t>
  </si>
  <si>
    <t>RH Session w/castors EXR009</t>
  </si>
  <si>
    <t>5431-EXR026</t>
  </si>
  <si>
    <t>RH Session w/castors EXR026</t>
  </si>
  <si>
    <t>5431-EXR079</t>
  </si>
  <si>
    <t>RH Session w/castors EXR079</t>
  </si>
  <si>
    <t>5431-EXR081</t>
  </si>
  <si>
    <t>RH Session w/castors EXR081</t>
  </si>
  <si>
    <t>5431-EXR108</t>
  </si>
  <si>
    <t>RH Session w/castors EXR108</t>
  </si>
  <si>
    <t>5431-FM60019</t>
  </si>
  <si>
    <t>RH Session w/castors FM60019</t>
  </si>
  <si>
    <t>5431-FM60051</t>
  </si>
  <si>
    <t>RH Session w/castors FM60051</t>
  </si>
  <si>
    <t>5431-FM60999</t>
  </si>
  <si>
    <t>RH Session w/castors FM60999</t>
  </si>
  <si>
    <t>5431-FM64089</t>
  </si>
  <si>
    <t>RH Session w/castors FM64089</t>
  </si>
  <si>
    <t>5431-FM66002</t>
  </si>
  <si>
    <t>RH Session w/castors FM66002</t>
  </si>
  <si>
    <t>5431-FM66071</t>
  </si>
  <si>
    <t>RH Session w/castors FM66071</t>
  </si>
  <si>
    <t>5431-FM66075</t>
  </si>
  <si>
    <t>RH Session w/castors FM66075</t>
  </si>
  <si>
    <t>5431-GA60003</t>
  </si>
  <si>
    <t>RH Session w/castors GA60003</t>
  </si>
  <si>
    <t>5431-GA60999</t>
  </si>
  <si>
    <t>RH Session w/castors GA60999</t>
  </si>
  <si>
    <t>5431-GA66004</t>
  </si>
  <si>
    <t>RH Session w/castors GA66004</t>
  </si>
  <si>
    <t>5431-GA66005</t>
  </si>
  <si>
    <t>RH Session w/castors GA66005</t>
  </si>
  <si>
    <t>5431-MOV1101</t>
  </si>
  <si>
    <t>RH Session w/castors MOV1101</t>
  </si>
  <si>
    <t>5431-MOV2101</t>
  </si>
  <si>
    <t>RH Session w/castors MOV2101</t>
  </si>
  <si>
    <t>5431-MOV2102</t>
  </si>
  <si>
    <t>RH Session w/castors MOV2102</t>
  </si>
  <si>
    <t>5431-MOV3102</t>
  </si>
  <si>
    <t>RH Session w/castors MOV3102</t>
  </si>
  <si>
    <t>5431-MOV4101</t>
  </si>
  <si>
    <t>RH Session w/castors MOV4101</t>
  </si>
  <si>
    <t>5431-MOV4102</t>
  </si>
  <si>
    <t>RH Session w/castors MOV4102</t>
  </si>
  <si>
    <t>5431-MOV4103</t>
  </si>
  <si>
    <t>RH Session w/castors MOV4103</t>
  </si>
  <si>
    <t>5431-MOV5101</t>
  </si>
  <si>
    <t>RH Session w/castors MOV5101</t>
  </si>
  <si>
    <t>5431-MOV9103</t>
  </si>
  <si>
    <t>RH Session w/castors MOV9103</t>
  </si>
  <si>
    <t>5431-MOV9104</t>
  </si>
  <si>
    <t>RH Session w/castors MOV9104</t>
  </si>
  <si>
    <t>5431-MOV9105</t>
  </si>
  <si>
    <t>RH Session w/castors MOV9105</t>
  </si>
  <si>
    <t>5431-NEX005</t>
  </si>
  <si>
    <t>RH Session w/castors NEX005</t>
  </si>
  <si>
    <t>5431-NEX013</t>
  </si>
  <si>
    <t>RH Session w/castors NEX013</t>
  </si>
  <si>
    <t>5431-NEX014</t>
  </si>
  <si>
    <t>RH Session w/castors NEX014</t>
  </si>
  <si>
    <t>5431-NEX015</t>
  </si>
  <si>
    <t>RH Session w/castors NEX015</t>
  </si>
  <si>
    <t>5431-NEX016</t>
  </si>
  <si>
    <t>RH Session w/castors NEX016</t>
  </si>
  <si>
    <t>5431-RMX133</t>
  </si>
  <si>
    <t>RH Session w/castors RMX133</t>
  </si>
  <si>
    <t>5431-RMX163</t>
  </si>
  <si>
    <t>RH Session w/castors RMX163</t>
  </si>
  <si>
    <t>5431-RMX1662</t>
  </si>
  <si>
    <t>RH Session w/castors RMX1662</t>
  </si>
  <si>
    <t>5431-RMX183</t>
  </si>
  <si>
    <t>RH Session w/castors RMX183</t>
  </si>
  <si>
    <t>5431-RMX223</t>
  </si>
  <si>
    <t>RH Session w/castors RMX223</t>
  </si>
  <si>
    <t>5431-RMX733</t>
  </si>
  <si>
    <t>RH Session w/castors RMX733</t>
  </si>
  <si>
    <t>5431-RMX773</t>
  </si>
  <si>
    <t>RH Session w/castors RMX773</t>
  </si>
  <si>
    <t>5431-RMX923</t>
  </si>
  <si>
    <t>RH Session w/castors RMX923</t>
  </si>
  <si>
    <t>5431-RMX933</t>
  </si>
  <si>
    <t>RH Session w/castors RMX933</t>
  </si>
  <si>
    <t>5431-STT1192</t>
  </si>
  <si>
    <t>RH Session w/castors STT1192</t>
  </si>
  <si>
    <t>5431-STT133</t>
  </si>
  <si>
    <t>RH Session w/castors STT133</t>
  </si>
  <si>
    <t>5431-STT153</t>
  </si>
  <si>
    <t>RH Session w/castors STT153</t>
  </si>
  <si>
    <t>5431-STT1652</t>
  </si>
  <si>
    <t>RH Session w/castors STT1652</t>
  </si>
  <si>
    <t>5431-STT253</t>
  </si>
  <si>
    <t>RH Session w/castors STT253</t>
  </si>
  <si>
    <t>5431-STT383</t>
  </si>
  <si>
    <t>RH Session w/castors STT383</t>
  </si>
  <si>
    <t>5431-STT413</t>
  </si>
  <si>
    <t>RH Session w/castors STT413</t>
  </si>
  <si>
    <t>5431-STT733</t>
  </si>
  <si>
    <t>RH Session w/castors STT733</t>
  </si>
  <si>
    <t>5431-STT883</t>
  </si>
  <si>
    <t>RH Session w/castors STT883</t>
  </si>
  <si>
    <t>RH Session w/arm</t>
  </si>
  <si>
    <t>5435-CMF0004</t>
  </si>
  <si>
    <t>RH Session w/arm CMF0004</t>
  </si>
  <si>
    <t>5435-CMF0040</t>
  </si>
  <si>
    <t>RH Session w/arm CMF0040</t>
  </si>
  <si>
    <t>5435-CMF0049</t>
  </si>
  <si>
    <t>RH Session w/arm CMF0049</t>
  </si>
  <si>
    <t>5435-CMF0050</t>
  </si>
  <si>
    <t>RH Session w/arm CMF0050</t>
  </si>
  <si>
    <t>5435-CMF1414</t>
  </si>
  <si>
    <t>RH Session w/arm CMF1414</t>
  </si>
  <si>
    <t>5435-EL99999</t>
  </si>
  <si>
    <t>RH Session w/arm EL99999</t>
  </si>
  <si>
    <t>5435-EL99999P</t>
  </si>
  <si>
    <t>RH Session w/arm EL99999P</t>
  </si>
  <si>
    <t>5435-EXR009</t>
  </si>
  <si>
    <t>RH Session w/arm EXR009</t>
  </si>
  <si>
    <t>5435-EXR024</t>
  </si>
  <si>
    <t>RH Session w/arm EXR024</t>
  </si>
  <si>
    <t>5435-EXR026</t>
  </si>
  <si>
    <t>RH Session w/arm EXR026</t>
  </si>
  <si>
    <t>5435-EXR079</t>
  </si>
  <si>
    <t>RH Session w/arm EXR079</t>
  </si>
  <si>
    <t>5435-EXR081</t>
  </si>
  <si>
    <t>RH Session w/arm EXR081</t>
  </si>
  <si>
    <t>5435-EXR108</t>
  </si>
  <si>
    <t>RH Session w/arm EXR108</t>
  </si>
  <si>
    <t>5435-FM60019</t>
  </si>
  <si>
    <t>RH Session w/arm FM60019</t>
  </si>
  <si>
    <t>5435-FM60051</t>
  </si>
  <si>
    <t>RH Session w/arm FM60051</t>
  </si>
  <si>
    <t>5435-FM60999</t>
  </si>
  <si>
    <t>RH Session w/arm FM60999</t>
  </si>
  <si>
    <t>5435-FM64058</t>
  </si>
  <si>
    <t>RH Session w/arm FM64058</t>
  </si>
  <si>
    <t>5435-FM64089</t>
  </si>
  <si>
    <t>RH Session w/arm FM64089</t>
  </si>
  <si>
    <t>5435-FM66002</t>
  </si>
  <si>
    <t>RH Session w/arm FM66002</t>
  </si>
  <si>
    <t>5435-FM66061</t>
  </si>
  <si>
    <t>RH Session w/arm FM66061</t>
  </si>
  <si>
    <t>5435-FM66071</t>
  </si>
  <si>
    <t>RH Session w/arm FM66071</t>
  </si>
  <si>
    <t>5435-FM66075</t>
  </si>
  <si>
    <t>RH Session w/arm FM66075</t>
  </si>
  <si>
    <t>5435-GA60003</t>
  </si>
  <si>
    <t>RH Session w/arm GA60003</t>
  </si>
  <si>
    <t>5435-GA60999</t>
  </si>
  <si>
    <t>RH Session w/arm GA60999</t>
  </si>
  <si>
    <t>5435-GA66004</t>
  </si>
  <si>
    <t>RH Session w/arm GA66004</t>
  </si>
  <si>
    <t>5435-GA66005</t>
  </si>
  <si>
    <t>RH Session w/arm GA66005</t>
  </si>
  <si>
    <t>5435-MOV1101</t>
  </si>
  <si>
    <t>RH Session w/arm MOV1101</t>
  </si>
  <si>
    <t>5435-MOV2101</t>
  </si>
  <si>
    <t>RH Session w/arm MOV2101</t>
  </si>
  <si>
    <t>5435-MOV2102</t>
  </si>
  <si>
    <t>RH Session w/arm MOV2102</t>
  </si>
  <si>
    <t>5435-MOV2103</t>
  </si>
  <si>
    <t>RH Session w/arm MOV2103</t>
  </si>
  <si>
    <t>5435-MOV3101</t>
  </si>
  <si>
    <t>RH Session w/arm MOV3101</t>
  </si>
  <si>
    <t>5435-MOV3102</t>
  </si>
  <si>
    <t>RH Session w/arm MOV3102</t>
  </si>
  <si>
    <t>5435-MOV4101</t>
  </si>
  <si>
    <t>RH Session w/arm MOV4101</t>
  </si>
  <si>
    <t>5435-MOV4102</t>
  </si>
  <si>
    <t>RH Session w/arm MOV4102</t>
  </si>
  <si>
    <t>5435-MOV4103</t>
  </si>
  <si>
    <t>RH Session w/arm MOV4103</t>
  </si>
  <si>
    <t>5435-MOV5101</t>
  </si>
  <si>
    <t>RH Session w/arm MOV5101</t>
  </si>
  <si>
    <t>5435-MOV9101</t>
  </si>
  <si>
    <t>RH Session w/arm MOV9101</t>
  </si>
  <si>
    <t>5435-MOV9102</t>
  </si>
  <si>
    <t>RH Session w/arm MOV9102</t>
  </si>
  <si>
    <t>5435-MOV9103</t>
  </si>
  <si>
    <t>RH Session w/arm MOV9103</t>
  </si>
  <si>
    <t>5435-MOV9104</t>
  </si>
  <si>
    <t>RH Session w/arm MOV9104</t>
  </si>
  <si>
    <t>5435-MOV9105</t>
  </si>
  <si>
    <t>RH Session w/arm MOV9105</t>
  </si>
  <si>
    <t>5435-NEX002</t>
  </si>
  <si>
    <t>RH Session w/arm NEX002</t>
  </si>
  <si>
    <t>5435-NEX005</t>
  </si>
  <si>
    <t>RH Session w/arm NEX005</t>
  </si>
  <si>
    <t>5435-NEX008</t>
  </si>
  <si>
    <t>RH Session w/arm NEX008</t>
  </si>
  <si>
    <t>5435-NEX011</t>
  </si>
  <si>
    <t>RH Session w/arm NEX011</t>
  </si>
  <si>
    <t>5435-NEX013</t>
  </si>
  <si>
    <t>RH Session w/arm NEX013</t>
  </si>
  <si>
    <t>5435-NEX014</t>
  </si>
  <si>
    <t>RH Session w/arm NEX014</t>
  </si>
  <si>
    <t>5435-NEX015</t>
  </si>
  <si>
    <t>RH Session w/arm NEX015</t>
  </si>
  <si>
    <t>5435-NEX016</t>
  </si>
  <si>
    <t>RH Session w/arm NEX016</t>
  </si>
  <si>
    <t>5435-RMX133</t>
  </si>
  <si>
    <t>RH Session w/arm RMX133</t>
  </si>
  <si>
    <t>5435-RMX163</t>
  </si>
  <si>
    <t>RH Session w/arm RMX163</t>
  </si>
  <si>
    <t>5435-RMX1662</t>
  </si>
  <si>
    <t>RH Session w/arm RMX1662</t>
  </si>
  <si>
    <t>5435-RMX183</t>
  </si>
  <si>
    <t>RH Session w/arm RMX183</t>
  </si>
  <si>
    <t>5435-RMX223</t>
  </si>
  <si>
    <t>RH Session w/arm RMX223</t>
  </si>
  <si>
    <t>5435-RMX733</t>
  </si>
  <si>
    <t>RH Session w/arm RMX733</t>
  </si>
  <si>
    <t>5435-RMX773</t>
  </si>
  <si>
    <t>RH Session w/arm RMX773</t>
  </si>
  <si>
    <t>5435-RMX923</t>
  </si>
  <si>
    <t>RH Session w/arm RMX923</t>
  </si>
  <si>
    <t>5435-RMX933</t>
  </si>
  <si>
    <t>RH Session w/arm RMX933</t>
  </si>
  <si>
    <t>5435-STT1192</t>
  </si>
  <si>
    <t>RH Session w/arm STT1192</t>
  </si>
  <si>
    <t>5435-STT133</t>
  </si>
  <si>
    <t>RH Session w/arm STT133</t>
  </si>
  <si>
    <t>5435-STT153</t>
  </si>
  <si>
    <t>RH Session w/arm STT153</t>
  </si>
  <si>
    <t>5435-STT1652</t>
  </si>
  <si>
    <t>RH Session w/arm STT1652</t>
  </si>
  <si>
    <t>5435-STT213</t>
  </si>
  <si>
    <t>RH Session w/arm STT213</t>
  </si>
  <si>
    <t>5435-STT253</t>
  </si>
  <si>
    <t>RH Session w/arm STT253</t>
  </si>
  <si>
    <t>5435-STT383</t>
  </si>
  <si>
    <t>RH Session w/arm STT383</t>
  </si>
  <si>
    <t>5435-STT413</t>
  </si>
  <si>
    <t>RH Session w/arm STT413</t>
  </si>
  <si>
    <t>5435-STT733</t>
  </si>
  <si>
    <t>RH Session w/arm STT733</t>
  </si>
  <si>
    <t>5435-STT883</t>
  </si>
  <si>
    <t>RH Session w/arm STT883</t>
  </si>
  <si>
    <t>RH Session/arm/cast.</t>
  </si>
  <si>
    <t>5436-CMF0004</t>
  </si>
  <si>
    <t>RH Session/arm/cast. CMF0004</t>
  </si>
  <si>
    <t>5436-CMF0040</t>
  </si>
  <si>
    <t>RH Session/arm/cast. CMF0040</t>
  </si>
  <si>
    <t>5436-CMF0049</t>
  </si>
  <si>
    <t>RH Session/arm/cast. CMF0049</t>
  </si>
  <si>
    <t>5436-CMF0050</t>
  </si>
  <si>
    <t>RH Session/arm/cast. CMF0050</t>
  </si>
  <si>
    <t>5436-CMF1414</t>
  </si>
  <si>
    <t>RH Session/arm/cast. CMF1414</t>
  </si>
  <si>
    <t>5436-EL99999</t>
  </si>
  <si>
    <t>RH Session/arm/cast. EL99999</t>
  </si>
  <si>
    <t>5436-EL99999P</t>
  </si>
  <si>
    <t>RH Session/arm/cast. EL99999P</t>
  </si>
  <si>
    <t>5436-EXR009</t>
  </si>
  <si>
    <t>RH Session/arm/cast. EXR009</t>
  </si>
  <si>
    <t>5436-EXR024</t>
  </si>
  <si>
    <t>RH Session/arm/cast. EXR024</t>
  </si>
  <si>
    <t>5436-EXR026</t>
  </si>
  <si>
    <t>RH Session/arm/cast. EXR026</t>
  </si>
  <si>
    <t>5436-EXR079</t>
  </si>
  <si>
    <t>RH Session/arm/cast. EXR079</t>
  </si>
  <si>
    <t>5436-EXR081</t>
  </si>
  <si>
    <t>RH Session/arm/cast. EXR081</t>
  </si>
  <si>
    <t>5436-EXR108</t>
  </si>
  <si>
    <t>RH Session/arm/cast. EXR108</t>
  </si>
  <si>
    <t>5436-FM60019</t>
  </si>
  <si>
    <t>RH Session/arm/cast. FM60019</t>
  </si>
  <si>
    <t>5436-FM60051</t>
  </si>
  <si>
    <t>RH Session/arm/cast. FM60051</t>
  </si>
  <si>
    <t>5436-FM60999</t>
  </si>
  <si>
    <t>RH Session/arm/cast. FM60999</t>
  </si>
  <si>
    <t>5436-FM64058</t>
  </si>
  <si>
    <t>RH Session/arm/cast. FM64058</t>
  </si>
  <si>
    <t>5436-FM64089</t>
  </si>
  <si>
    <t>RH Session/arm/cast. FM64089</t>
  </si>
  <si>
    <t>5436-FM66002</t>
  </si>
  <si>
    <t>RH Session/arm/cast. FM66002</t>
  </si>
  <si>
    <t>5436-FM66061</t>
  </si>
  <si>
    <t>RH Session/arm/cast. FM66061</t>
  </si>
  <si>
    <t>5436-FM66071</t>
  </si>
  <si>
    <t>RH Session/arm/cast. FM66071</t>
  </si>
  <si>
    <t>5436-FM66075</t>
  </si>
  <si>
    <t>RH Session/arm/cast. FM66075</t>
  </si>
  <si>
    <t>5436-GA60003</t>
  </si>
  <si>
    <t>RH Session/arm/cast. GA60003</t>
  </si>
  <si>
    <t>5436-GA60999</t>
  </si>
  <si>
    <t>RH Session/arm/cast. GA60999</t>
  </si>
  <si>
    <t>5436-GA66004</t>
  </si>
  <si>
    <t>RH Session/arm/cast. GA66004</t>
  </si>
  <si>
    <t>5436-GA66005</t>
  </si>
  <si>
    <t>RH Session/arm/cast. GA66005</t>
  </si>
  <si>
    <t>5436-MOV1101</t>
  </si>
  <si>
    <t>RH Session/arm/cast. MOV1101</t>
  </si>
  <si>
    <t>5436-MOV2101</t>
  </si>
  <si>
    <t>RH Session/arm/cast. MOV2101</t>
  </si>
  <si>
    <t>5436-MOV2102</t>
  </si>
  <si>
    <t>RH Session/arm/cast. MOV2102</t>
  </si>
  <si>
    <t>5436-MOV2103</t>
  </si>
  <si>
    <t>RH Session/arm/cast. MOV2103</t>
  </si>
  <si>
    <t>5436-MOV3101</t>
  </si>
  <si>
    <t>RH Session/arm/cast. MOV3101</t>
  </si>
  <si>
    <t>5436-MOV3102</t>
  </si>
  <si>
    <t>RH Session/arm/cast. MOV3102</t>
  </si>
  <si>
    <t>5436-MOV4101</t>
  </si>
  <si>
    <t>RH Session/arm/cast. MOV4101</t>
  </si>
  <si>
    <t>5436-MOV4102</t>
  </si>
  <si>
    <t>RH Session/arm/cast. MOV4102</t>
  </si>
  <si>
    <t>5436-MOV4103</t>
  </si>
  <si>
    <t>RH Session/arm/cast.MOV4103</t>
  </si>
  <si>
    <t>5436-MOV5101</t>
  </si>
  <si>
    <t>RH Session/arm/cast. MOV5101</t>
  </si>
  <si>
    <t>5436-MOV9101</t>
  </si>
  <si>
    <t>RH Session/arm/cast. MOV9101</t>
  </si>
  <si>
    <t>5436-MOV9102</t>
  </si>
  <si>
    <t>RH Session/arm/cast. MOV9102</t>
  </si>
  <si>
    <t>5436-MOV9103</t>
  </si>
  <si>
    <t>RH Session/arm/cast. MOV9103</t>
  </si>
  <si>
    <t>5436-MOV9104</t>
  </si>
  <si>
    <t>RH Session/arm/cast. MOV9104</t>
  </si>
  <si>
    <t>5436-MOV9105</t>
  </si>
  <si>
    <t>RH Session/arm/cast. MOV9105</t>
  </si>
  <si>
    <t>5436-NEX002</t>
  </si>
  <si>
    <t>RH Session/arm/cast. NEX002</t>
  </si>
  <si>
    <t>5436-NEX005</t>
  </si>
  <si>
    <t>RH Session/arm/cast. NEX005</t>
  </si>
  <si>
    <t>5436-NEX007</t>
  </si>
  <si>
    <t>RH Session/arm/cast. NEX007</t>
  </si>
  <si>
    <t>5436-NEX008</t>
  </si>
  <si>
    <t>RH Session/arm/cast. NEX008</t>
  </si>
  <si>
    <t>5436-NEX011</t>
  </si>
  <si>
    <t>RH Session/arm/cast. NEX011</t>
  </si>
  <si>
    <t>5436-NEX013</t>
  </si>
  <si>
    <t>RH Session/arm/cast. NEX013</t>
  </si>
  <si>
    <t>5436-NEX014</t>
  </si>
  <si>
    <t>RH Session/arm/cast. NEX014</t>
  </si>
  <si>
    <t>5436-NEX015</t>
  </si>
  <si>
    <t>RH Session/arm/cast. NEX015</t>
  </si>
  <si>
    <t>5436-NEX016</t>
  </si>
  <si>
    <t>RH Session/arm/cast. NEX016</t>
  </si>
  <si>
    <t>5436-RMX133</t>
  </si>
  <si>
    <t>RH Session/arm/cast. RMX133</t>
  </si>
  <si>
    <t>5436-RMX163</t>
  </si>
  <si>
    <t>RH Session/arm/cast. RMX163</t>
  </si>
  <si>
    <t>5436-RMX1662</t>
  </si>
  <si>
    <t>RH Session/arm/cast. RMX1662</t>
  </si>
  <si>
    <t>5436-RMX183</t>
  </si>
  <si>
    <t>RH Session/arm/cast. RMX183</t>
  </si>
  <si>
    <t>5436-RMX223</t>
  </si>
  <si>
    <t>RH Session/arm/cast. RMX223</t>
  </si>
  <si>
    <t>5436-RMX733</t>
  </si>
  <si>
    <t>RH Session/arm/cast. RMX733</t>
  </si>
  <si>
    <t>5436-RMX773</t>
  </si>
  <si>
    <t>RH Session/arm/cast. RMX773</t>
  </si>
  <si>
    <t>5436-RMX923</t>
  </si>
  <si>
    <t>RH Session/arm/cast. RMX923</t>
  </si>
  <si>
    <t>5436-RMX933</t>
  </si>
  <si>
    <t>RH Session/arm/cast. RMX933</t>
  </si>
  <si>
    <t>5436-STT1192</t>
  </si>
  <si>
    <t>RH Session/arm/cast. STT1192</t>
  </si>
  <si>
    <t>5436-STT133</t>
  </si>
  <si>
    <t>RH Session/arm/cast. STT133</t>
  </si>
  <si>
    <t>5436-STT153</t>
  </si>
  <si>
    <t>RH Session/arm/cast. STT153</t>
  </si>
  <si>
    <t>5436-STT1652</t>
  </si>
  <si>
    <t>RH Session/arm/cast. STT1652</t>
  </si>
  <si>
    <t>5436-STT213</t>
  </si>
  <si>
    <t>RH Session/arm/cast. STT213</t>
  </si>
  <si>
    <t>5436-STT253</t>
  </si>
  <si>
    <t>RH Session/arm/cast. STT253</t>
  </si>
  <si>
    <t>5436-STT383</t>
  </si>
  <si>
    <t>RH Session/arm/cast. STT383</t>
  </si>
  <si>
    <t>5436-STT413</t>
  </si>
  <si>
    <t>RH Session/arm/cast. STT413</t>
  </si>
  <si>
    <t>5436-STT733</t>
  </si>
  <si>
    <t>RH Session/arm/cast. STT733</t>
  </si>
  <si>
    <t>5436-STT883</t>
  </si>
  <si>
    <t>RH Session/arm/cast. STT883</t>
  </si>
  <si>
    <t>5440-CMF00</t>
  </si>
  <si>
    <t>RH Lounge CMF0040</t>
  </si>
  <si>
    <t>5440-CMF0004</t>
  </si>
  <si>
    <t>RH Lounge CMF0004</t>
  </si>
  <si>
    <t>5440-CMF0040</t>
  </si>
  <si>
    <t>5440-CMF0049</t>
  </si>
  <si>
    <t>RH Lounge CMF0049</t>
  </si>
  <si>
    <t>5440-CMF0050</t>
  </si>
  <si>
    <t>RH Lounge CMF0050</t>
  </si>
  <si>
    <t>5440-CMF1414</t>
  </si>
  <si>
    <t>RH Lounge CMF1414</t>
  </si>
  <si>
    <t>5440-EL99999</t>
  </si>
  <si>
    <t>RH Lounge EL99999</t>
  </si>
  <si>
    <t>5440-EL99999P</t>
  </si>
  <si>
    <t>RH Lounge EL99999P</t>
  </si>
  <si>
    <t>5440-EXR009</t>
  </si>
  <si>
    <t>RH Lounge EXR009</t>
  </si>
  <si>
    <t>5440-EXR024</t>
  </si>
  <si>
    <t>RH Lounge EXR024</t>
  </si>
  <si>
    <t>5440-EXR026</t>
  </si>
  <si>
    <t>RH Lounge EXR026</t>
  </si>
  <si>
    <t>5440-EXR079</t>
  </si>
  <si>
    <t>RH Lounge EXR079</t>
  </si>
  <si>
    <t>5440-EXR081</t>
  </si>
  <si>
    <t>RH Lounge EXR081</t>
  </si>
  <si>
    <t>5440-EXR108</t>
  </si>
  <si>
    <t>RH Lounge EXR108</t>
  </si>
  <si>
    <t>5440-FM60019</t>
  </si>
  <si>
    <t>RH Lounge FM60019</t>
  </si>
  <si>
    <t>5440-FM60051</t>
  </si>
  <si>
    <t>RH Lounge FM60051</t>
  </si>
  <si>
    <t>5440-FM60999</t>
  </si>
  <si>
    <t>RH Lounge FM60999</t>
  </si>
  <si>
    <t>5440-FM64058</t>
  </si>
  <si>
    <t>RH Lounge FM64058</t>
  </si>
  <si>
    <t>5440-FM64089</t>
  </si>
  <si>
    <t>RH Lounge FM64089</t>
  </si>
  <si>
    <t>5440-FM66002</t>
  </si>
  <si>
    <t>RH Lounge FM66002</t>
  </si>
  <si>
    <t>5440-FM66061</t>
  </si>
  <si>
    <t>RH Lounge FM66061</t>
  </si>
  <si>
    <t>5440-FM66071</t>
  </si>
  <si>
    <t>RH Lounge FM66071</t>
  </si>
  <si>
    <t>5440-FM66075</t>
  </si>
  <si>
    <t>RH Lounge FM66075</t>
  </si>
  <si>
    <t>5440-GA60003</t>
  </si>
  <si>
    <t>RH Lounge GA60003</t>
  </si>
  <si>
    <t>5440-GA60999</t>
  </si>
  <si>
    <t>RH Lounge GA60999</t>
  </si>
  <si>
    <t>5440-GA66004</t>
  </si>
  <si>
    <t>RH Lounge GA66004</t>
  </si>
  <si>
    <t>5440-GA66005</t>
  </si>
  <si>
    <t>RH Lounge GA66005</t>
  </si>
  <si>
    <t>5440-MOV1101</t>
  </si>
  <si>
    <t>RH Lounge MOV1101</t>
  </si>
  <si>
    <t>5440-MOV2101</t>
  </si>
  <si>
    <t>RH Lounge MOV2101</t>
  </si>
  <si>
    <t>5440-MOV2102</t>
  </si>
  <si>
    <t>RH Lounge MOV2102</t>
  </si>
  <si>
    <t>5440-MOV2103</t>
  </si>
  <si>
    <t>RH Lounge MOV2103</t>
  </si>
  <si>
    <t>5440-MOV3101</t>
  </si>
  <si>
    <t>RH Lounge MOV3101</t>
  </si>
  <si>
    <t>5440-MOV3102</t>
  </si>
  <si>
    <t>RH Lounge MOV3102</t>
  </si>
  <si>
    <t>5440-MOV4101</t>
  </si>
  <si>
    <t>RH Lounge MOV4101</t>
  </si>
  <si>
    <t>5440-MOV4102</t>
  </si>
  <si>
    <t>RH Lounge MOV4102</t>
  </si>
  <si>
    <t>5440-MOV4103</t>
  </si>
  <si>
    <t>RH Lounge MOV4103</t>
  </si>
  <si>
    <t>5440-MOV5101</t>
  </si>
  <si>
    <t>RH Lounge MOV5101</t>
  </si>
  <si>
    <t>5440-MOV9101</t>
  </si>
  <si>
    <t>RH Lounge MOV9101</t>
  </si>
  <si>
    <t>5440-MOV9102</t>
  </si>
  <si>
    <t>RH Lounge MOV9102</t>
  </si>
  <si>
    <t>5440-MOV9103</t>
  </si>
  <si>
    <t>RH Lounge MOV9103</t>
  </si>
  <si>
    <t>5440-MOV9104</t>
  </si>
  <si>
    <t>RH Lounge MOV9104</t>
  </si>
  <si>
    <t>5440-MOV9105</t>
  </si>
  <si>
    <t>RH Lounge MOV9105</t>
  </si>
  <si>
    <t>5440-NEX002</t>
  </si>
  <si>
    <t>RH Lounge NEX002</t>
  </si>
  <si>
    <t>5440-NEX005</t>
  </si>
  <si>
    <t>RH Lounge NEX005</t>
  </si>
  <si>
    <t>5440-NEX007</t>
  </si>
  <si>
    <t>RH Lounge NEX007</t>
  </si>
  <si>
    <t>5440-NEX008</t>
  </si>
  <si>
    <t>RH Lounge NEX008</t>
  </si>
  <si>
    <t>5440-NEX011</t>
  </si>
  <si>
    <t>RH Lounge NEX011</t>
  </si>
  <si>
    <t>5440-NEX013</t>
  </si>
  <si>
    <t>RH Lounge NEX013</t>
  </si>
  <si>
    <t>5440-NEX014</t>
  </si>
  <si>
    <t>RH Lounge NEX014</t>
  </si>
  <si>
    <t>5440-NEX015</t>
  </si>
  <si>
    <t>RH Lounge NEX015</t>
  </si>
  <si>
    <t>5440-NEX016</t>
  </si>
  <si>
    <t>RH Lounge NEX016</t>
  </si>
  <si>
    <t>5440-RMX133</t>
  </si>
  <si>
    <t>RH Lounge RMX133</t>
  </si>
  <si>
    <t>5440-RMX163</t>
  </si>
  <si>
    <t>RH Lounge RMX163</t>
  </si>
  <si>
    <t>5440-RMX1662</t>
  </si>
  <si>
    <t>RH Lounge RMX1662</t>
  </si>
  <si>
    <t>5440-RMX183</t>
  </si>
  <si>
    <t>RH Lounge RMX183</t>
  </si>
  <si>
    <t>5440-RMX223</t>
  </si>
  <si>
    <t>RH Lounge RMX223</t>
  </si>
  <si>
    <t>5440-RMX733</t>
  </si>
  <si>
    <t>RH Lounge RMX733</t>
  </si>
  <si>
    <t>5440-RMX773</t>
  </si>
  <si>
    <t>RH Lounge RMX773</t>
  </si>
  <si>
    <t>5440-RMX923</t>
  </si>
  <si>
    <t>RH Lounge RMX923</t>
  </si>
  <si>
    <t>5440-RMX933</t>
  </si>
  <si>
    <t>RH Lounge RMX933</t>
  </si>
  <si>
    <t>5440-STT1192</t>
  </si>
  <si>
    <t>RH Lounge STT1192</t>
  </si>
  <si>
    <t>5440-STT133</t>
  </si>
  <si>
    <t>RH Lounge STT133</t>
  </si>
  <si>
    <t>5440-STT153</t>
  </si>
  <si>
    <t>RH Lounge STT153</t>
  </si>
  <si>
    <t>5440-STT1652</t>
  </si>
  <si>
    <t>RH Lounge STT1652</t>
  </si>
  <si>
    <t>5440-STT213</t>
  </si>
  <si>
    <t>RH Lounge STT213</t>
  </si>
  <si>
    <t>5440-STT253</t>
  </si>
  <si>
    <t>RH Lounge STT253</t>
  </si>
  <si>
    <t>5440-STT383</t>
  </si>
  <si>
    <t>RH Lounge STT383</t>
  </si>
  <si>
    <t>5440-STT413</t>
  </si>
  <si>
    <t>RH Lounge STT413</t>
  </si>
  <si>
    <t>5440-STT733</t>
  </si>
  <si>
    <t>RH Lounge STT733</t>
  </si>
  <si>
    <t>5440-STT883</t>
  </si>
  <si>
    <t>RH Lounge STT883</t>
  </si>
  <si>
    <t>RH Lounge w/arm</t>
  </si>
  <si>
    <t>5445-CMF0004</t>
  </si>
  <si>
    <t>RH Lounge w/arm CMF0004</t>
  </si>
  <si>
    <t>5445-CMF0049</t>
  </si>
  <si>
    <t>RH Lounge w/arm CMF0049</t>
  </si>
  <si>
    <t>5445-CMF0050</t>
  </si>
  <si>
    <t>RH Lounge w/arm CMF0050</t>
  </si>
  <si>
    <t>5445-CMF1414</t>
  </si>
  <si>
    <t>RH Lounge w/arm CMF1414</t>
  </si>
  <si>
    <t>5445-EL99999</t>
  </si>
  <si>
    <t>RH Lounge w/arm EL99999</t>
  </si>
  <si>
    <t>5445-EL99999P</t>
  </si>
  <si>
    <t>RH Lounge w/arm EL99999P</t>
  </si>
  <si>
    <t>5445-EXR009</t>
  </si>
  <si>
    <t>RH Lounge w/arm EXR009</t>
  </si>
  <si>
    <t>5445-EXR024</t>
  </si>
  <si>
    <t>RH Lounge w/arm EXR024</t>
  </si>
  <si>
    <t>5445-EXR026</t>
  </si>
  <si>
    <t>RH Lounge w/arm EXR026</t>
  </si>
  <si>
    <t>5445-EXR079</t>
  </si>
  <si>
    <t>RH Lounge w/arm EXR079</t>
  </si>
  <si>
    <t>5445-EXR081</t>
  </si>
  <si>
    <t>RH Lounge w/arm EXR081</t>
  </si>
  <si>
    <t>5445-EXR108</t>
  </si>
  <si>
    <t>RH Lounge w/arm EXR108</t>
  </si>
  <si>
    <t>5445-FM60019</t>
  </si>
  <si>
    <t>RH Lounge w/arm FM60019</t>
  </si>
  <si>
    <t>5445-FM60051</t>
  </si>
  <si>
    <t>RH Lounge w/arm FM60051</t>
  </si>
  <si>
    <t>5445-FM60999</t>
  </si>
  <si>
    <t>RH Lounge w/arm FM60999</t>
  </si>
  <si>
    <t>5445-FM64058</t>
  </si>
  <si>
    <t>RH Lounge w/arm FM64058</t>
  </si>
  <si>
    <t>5445-FM64089</t>
  </si>
  <si>
    <t>RH Lounge w/arm FM64089</t>
  </si>
  <si>
    <t>5445-FM66002</t>
  </si>
  <si>
    <t>RH Lounge w/arm FM66002</t>
  </si>
  <si>
    <t>5445-FM66061</t>
  </si>
  <si>
    <t>RH Lounge w/arm FM66061</t>
  </si>
  <si>
    <t>5445-FM66071</t>
  </si>
  <si>
    <t>RH Lounge w/arm FM66071</t>
  </si>
  <si>
    <t>5445-FM66075</t>
  </si>
  <si>
    <t>RH Lounge w/arm FM66075</t>
  </si>
  <si>
    <t>5445-GA60003</t>
  </si>
  <si>
    <t>RH Lounge w/arm GA60003</t>
  </si>
  <si>
    <t>5445-GA60999</t>
  </si>
  <si>
    <t>RH Lounge w/arm GA60999</t>
  </si>
  <si>
    <t>5445-GA66004</t>
  </si>
  <si>
    <t>RH Lounge w/arm GA66004</t>
  </si>
  <si>
    <t>5445-GA66005</t>
  </si>
  <si>
    <t>RH Lounge w/arm GA66005</t>
  </si>
  <si>
    <t>5445-MOV1101</t>
  </si>
  <si>
    <t>RH Lounge w/arm MOV1101</t>
  </si>
  <si>
    <t>5445-MOV2101</t>
  </si>
  <si>
    <t>RH Lounge w/arm MOV2101</t>
  </si>
  <si>
    <t>5445-MOV2102</t>
  </si>
  <si>
    <t>RH Lounge w/arm MOV2102</t>
  </si>
  <si>
    <t>5445-MOV2103</t>
  </si>
  <si>
    <t>RH Lounge w/arm MOV2103</t>
  </si>
  <si>
    <t>5445-MOV3101</t>
  </si>
  <si>
    <t>RH Lounge w/arm MOV3101</t>
  </si>
  <si>
    <t>5445-MOV3102</t>
  </si>
  <si>
    <t>RH Lounge w/arm MOV3102</t>
  </si>
  <si>
    <t>5445-MOV4101</t>
  </si>
  <si>
    <t>RH Lounge w/arm MOV4101</t>
  </si>
  <si>
    <t>5445-MOV4102</t>
  </si>
  <si>
    <t>RH Lounge w/arm MOV4102</t>
  </si>
  <si>
    <t>5445-MOV4103</t>
  </si>
  <si>
    <t>RH Lounge w/arm MOV4103</t>
  </si>
  <si>
    <t>5445-MOV5101</t>
  </si>
  <si>
    <t>RH Lounge w/arm MOV5101</t>
  </si>
  <si>
    <t>5445-MOV9101</t>
  </si>
  <si>
    <t>RH Lounge w/arm MOV9101</t>
  </si>
  <si>
    <t>5445-MOV9102</t>
  </si>
  <si>
    <t>RH Lounge w/arm MOV9102</t>
  </si>
  <si>
    <t>5445-MOV9103</t>
  </si>
  <si>
    <t>RH Lounge w/arm MOV9103</t>
  </si>
  <si>
    <t>5445-MOV9104</t>
  </si>
  <si>
    <t>RH Lounge w/arm MOV9104</t>
  </si>
  <si>
    <t>5445-MOV9105</t>
  </si>
  <si>
    <t>RH Lounge w/arm MOV9105</t>
  </si>
  <si>
    <t>5445-NEX002</t>
  </si>
  <si>
    <t>RH Lounge w/arm NEX002</t>
  </si>
  <si>
    <t>5445-NEX005</t>
  </si>
  <si>
    <t>RH Lounge w/arm NEX005</t>
  </si>
  <si>
    <t>5445-NEX007</t>
  </si>
  <si>
    <t>RH Lounge w/arm NEX007</t>
  </si>
  <si>
    <t>5445-NEX008</t>
  </si>
  <si>
    <t>RH Lounge w/arm NEX008</t>
  </si>
  <si>
    <t>5445-NEX011</t>
  </si>
  <si>
    <t>RH Lounge w/arm NEX011</t>
  </si>
  <si>
    <t>5445-NEX013</t>
  </si>
  <si>
    <t>RH Lounge w/arm NEX013</t>
  </si>
  <si>
    <t>5445-NEX014</t>
  </si>
  <si>
    <t>RH Lounge w/arm NEX014</t>
  </si>
  <si>
    <t>5445-NEX015</t>
  </si>
  <si>
    <t>RH Lounge w/arm NEX015</t>
  </si>
  <si>
    <t>5445-NEX016</t>
  </si>
  <si>
    <t>RH Lounge w/arm NEX016</t>
  </si>
  <si>
    <t>5445-RMX133</t>
  </si>
  <si>
    <t>RH Lounge w/arm RMX133</t>
  </si>
  <si>
    <t>5445-RMX163</t>
  </si>
  <si>
    <t>RH Lounge w/arm RMX163</t>
  </si>
  <si>
    <t>5445-RMX1662</t>
  </si>
  <si>
    <t>RH Lounge w/arm RMX1662</t>
  </si>
  <si>
    <t>5445-RMX183</t>
  </si>
  <si>
    <t>RH Lounge w/arm RMX183</t>
  </si>
  <si>
    <t>5445-RMX223</t>
  </si>
  <si>
    <t>RH Lounge w/arm RMX223</t>
  </si>
  <si>
    <t>5445-RMX733</t>
  </si>
  <si>
    <t>RH Lounge w/arm RMX733</t>
  </si>
  <si>
    <t>5445-RMX773</t>
  </si>
  <si>
    <t>RH Lounge w/arm RMX773</t>
  </si>
  <si>
    <t>5445-RMX923</t>
  </si>
  <si>
    <t>RH Lounge w/arm RMX923</t>
  </si>
  <si>
    <t>5445-RMX933</t>
  </si>
  <si>
    <t>RH Lounge w/arm RMX933</t>
  </si>
  <si>
    <t>5445-STT1192</t>
  </si>
  <si>
    <t>RH Lounge w/arm STT1192</t>
  </si>
  <si>
    <t>5445-STT133</t>
  </si>
  <si>
    <t>RH Lounge w/arm STT133</t>
  </si>
  <si>
    <t>5445-STT153</t>
  </si>
  <si>
    <t>RH Lounge w/arm STT153</t>
  </si>
  <si>
    <t>5445-STT1652</t>
  </si>
  <si>
    <t>RH Lounge w/arm STT1652</t>
  </si>
  <si>
    <t>5445-STT213</t>
  </si>
  <si>
    <t>RH Lounge w/arm STT213</t>
  </si>
  <si>
    <t>5445-STT253</t>
  </si>
  <si>
    <t>RH Lounge w/arm STT253</t>
  </si>
  <si>
    <t>5445-STT383</t>
  </si>
  <si>
    <t>RH Lounge w/arm STT383</t>
  </si>
  <si>
    <t>5445-STT413</t>
  </si>
  <si>
    <t>RH Lounge w/arm STT413</t>
  </si>
  <si>
    <t>5445-STT733</t>
  </si>
  <si>
    <t>RH Lounge w/arm STT733</t>
  </si>
  <si>
    <t>5445-STT883</t>
  </si>
  <si>
    <t>RH Lounge w/arm STT883</t>
  </si>
  <si>
    <t>Chair RH Moveon medium</t>
  </si>
  <si>
    <t>6110-93006-1</t>
  </si>
  <si>
    <t>MoveON M Gaja 6099.9/8S</t>
  </si>
  <si>
    <t>6110-93006-2</t>
  </si>
  <si>
    <t>MoveON M Gaja 6099.9/7I/8S</t>
  </si>
  <si>
    <t>Chair RH Extend 100/medium</t>
  </si>
  <si>
    <t>6111-01</t>
  </si>
  <si>
    <t>6111-02</t>
  </si>
  <si>
    <t>6111-93006-1</t>
  </si>
  <si>
    <t>Extend M Gaja 6099.9/8S cl A</t>
  </si>
  <si>
    <t>6111-93006-2</t>
  </si>
  <si>
    <t>Extend M GA6099.9/7I/8S cl A</t>
  </si>
  <si>
    <t>6111-93007-1</t>
  </si>
  <si>
    <t>Extend M GA6600.4/7P/8S cl A</t>
  </si>
  <si>
    <t>6111-MYR072-1</t>
  </si>
  <si>
    <t>Extend M/uph.backshell/Myr 072</t>
  </si>
  <si>
    <t>Chair RH Extend 200</t>
  </si>
  <si>
    <t>6112-10</t>
  </si>
  <si>
    <t>Chair RH Extend 200 unupholste</t>
  </si>
  <si>
    <t>Chair RH Extend 200 ESD</t>
  </si>
  <si>
    <t>6119-01</t>
  </si>
  <si>
    <t>Chair RH Extend 100 struct -08</t>
  </si>
  <si>
    <t>6120-01</t>
  </si>
  <si>
    <t>Chair RH Extend 200 struct -08</t>
  </si>
  <si>
    <t>6121-01</t>
  </si>
  <si>
    <t>Chair RH Extend 100XL struc-11</t>
  </si>
  <si>
    <t>6122-01</t>
  </si>
  <si>
    <t>Chair RH Extend 200XL struc-11</t>
  </si>
  <si>
    <t>Chair RH Extend 200/seat RH400</t>
  </si>
  <si>
    <t>Chair RH Extend 102 XL/medium</t>
  </si>
  <si>
    <t>Chair RH Extend 202 XL/medium</t>
  </si>
  <si>
    <t>Chair RH Moveon large</t>
  </si>
  <si>
    <t>6210-93006-1</t>
  </si>
  <si>
    <t>Moveon L Gaja 6099.9/8S/neck</t>
  </si>
  <si>
    <t>6210-93006-2</t>
  </si>
  <si>
    <t>Moveon L Gaja 6099.9/7I/8S/nec</t>
  </si>
  <si>
    <t>Chair RH Extend 120/large</t>
  </si>
  <si>
    <t>6211-01</t>
  </si>
  <si>
    <t>6211-02</t>
  </si>
  <si>
    <t>Chair RH Extend 120/L/no logo</t>
  </si>
  <si>
    <t>6211-03</t>
  </si>
  <si>
    <t>Chair RH Extend 120/uph backsh</t>
  </si>
  <si>
    <t>6211-04</t>
  </si>
  <si>
    <t>Chair RH Extend 220</t>
  </si>
  <si>
    <t>6212-03</t>
  </si>
  <si>
    <t>Chair RH Extend 220/uph backsh</t>
  </si>
  <si>
    <t>6212-04</t>
  </si>
  <si>
    <t>6212-10</t>
  </si>
  <si>
    <t>Chair RH Extend 220 unupholste</t>
  </si>
  <si>
    <t>Chair RH Extend 220 ESD</t>
  </si>
  <si>
    <t>Chair RH Extend 220/seat RH400</t>
  </si>
  <si>
    <t>Chair RH Extend 122 XL/large</t>
  </si>
  <si>
    <t>6261-04</t>
  </si>
  <si>
    <t>Chair RH Extend 122/XLseat</t>
  </si>
  <si>
    <t>Chair RH Extend 222 XL/large</t>
  </si>
  <si>
    <t>Chair RH Extend 100 CR</t>
  </si>
  <si>
    <t>6311AR</t>
  </si>
  <si>
    <t>Chair RH Extend CR incl. 8S</t>
  </si>
  <si>
    <t>Chair RH Extend 200/back RH300</t>
  </si>
  <si>
    <t>Chair RH Extend 200/B300/S400</t>
  </si>
  <si>
    <t>Chair RH Extend 102 XL/Back300</t>
  </si>
  <si>
    <t>Chair RH Extend 202 XL/Back300</t>
  </si>
  <si>
    <t>Chair RH Extend 100/back RH400</t>
  </si>
  <si>
    <t>Chair RH Extend 200/back RH400</t>
  </si>
  <si>
    <t>Chair RH Extend 200/B400/S400</t>
  </si>
  <si>
    <t>6442-03</t>
  </si>
  <si>
    <t>Chair RH Extend200/B400El/S400</t>
  </si>
  <si>
    <t>6442-10</t>
  </si>
  <si>
    <t>6442-11</t>
  </si>
  <si>
    <t>6442-12</t>
  </si>
  <si>
    <t>6442-13</t>
  </si>
  <si>
    <t>Chair RH Extend 102 XL/Back400</t>
  </si>
  <si>
    <t>Chair RH Extend 202 XL/Back400</t>
  </si>
  <si>
    <t>6900-11</t>
  </si>
  <si>
    <t>Chair rh meetin gaja black</t>
  </si>
  <si>
    <t>6900-12</t>
  </si>
  <si>
    <t>Chair rh meetin gaja other col</t>
  </si>
  <si>
    <t>6900-13</t>
  </si>
  <si>
    <t>Chair rh meetin fame black</t>
  </si>
  <si>
    <t>6900-14</t>
  </si>
  <si>
    <t>Chair rh meetin fame other col</t>
  </si>
  <si>
    <t>6900-20</t>
  </si>
  <si>
    <t>Chair rh meetin xtreme</t>
  </si>
  <si>
    <t>6900-21</t>
  </si>
  <si>
    <t>Chair rh meetin com.own fabric</t>
  </si>
  <si>
    <t>6900-30</t>
  </si>
  <si>
    <t>Chair rh meetin comfort</t>
  </si>
  <si>
    <t>6900-31</t>
  </si>
  <si>
    <t>Chair rh meetin skin/leather</t>
  </si>
  <si>
    <t>Chair RH Mereo silver structur</t>
  </si>
  <si>
    <t>Chair RH Mereo black structur</t>
  </si>
  <si>
    <t>Chair RH Mereo 200 Silver</t>
  </si>
  <si>
    <t>Chair RH Mereo 200 Black</t>
  </si>
  <si>
    <t>8118-01</t>
  </si>
  <si>
    <t>8119-01</t>
  </si>
  <si>
    <t>Chair RH Mereo 220 Silver</t>
  </si>
  <si>
    <t>8211-CA</t>
  </si>
  <si>
    <t>Chair RH Mereo 220 S/CAL-TB133</t>
  </si>
  <si>
    <t>8211-GA60999-1</t>
  </si>
  <si>
    <t>Mereo 220/GA60999/8T/neck</t>
  </si>
  <si>
    <t>8211-GA60999-2</t>
  </si>
  <si>
    <t>Mereo 220/GA60999/8T/neck/hard</t>
  </si>
  <si>
    <t>8211-GA60999-3</t>
  </si>
  <si>
    <t>Mereo 220/GA60999/8T</t>
  </si>
  <si>
    <t>Chair RH Mereo 220 Black</t>
  </si>
  <si>
    <t>8212-CA</t>
  </si>
  <si>
    <t>Chair RH Mereo 220 B/CAL-TB133</t>
  </si>
  <si>
    <t>Chair RH Mereo 300 Silver</t>
  </si>
  <si>
    <t>Chair RH Mereo 300 Black</t>
  </si>
  <si>
    <t>Teststol för PDS001</t>
  </si>
  <si>
    <t>Stol RH Logic 300 XL Elegans B</t>
  </si>
  <si>
    <t>Xtreme (Camira Fabrics) - PGR01</t>
  </si>
  <si>
    <t>Fame (Gabriel) - PGR02</t>
  </si>
  <si>
    <t>Capture (Gabriel) - PGR03</t>
  </si>
  <si>
    <t>Nexus (Camira Fabrics) - PGR03</t>
  </si>
  <si>
    <t>Gaja Classic (Gabriel) - PGR03</t>
  </si>
  <si>
    <t>Note (Gabriel) - PGR03</t>
  </si>
  <si>
    <t>24/7+ (Camira Fabrics) - PGR03</t>
  </si>
  <si>
    <t>Patina (Camira) - PGR03</t>
  </si>
  <si>
    <t>Steelcut Trio 2 (Kvadrat) - PGR04</t>
  </si>
  <si>
    <t>Comfort+ (Gabriel) - PGR04</t>
  </si>
  <si>
    <t>Sirdal and suldal (GU) - PGR04</t>
  </si>
  <si>
    <t>Paloma Soft (Wollsdorf) - PGR06</t>
  </si>
  <si>
    <t>Elmosoft Piqué (Elmo Leather) - PGR06</t>
  </si>
  <si>
    <t>TISSUS</t>
  </si>
  <si>
    <t>COULEURS</t>
  </si>
  <si>
    <t>EXR 079</t>
  </si>
  <si>
    <t>EXR 026</t>
  </si>
  <si>
    <t>EXR 024</t>
  </si>
  <si>
    <t>EXR 094</t>
  </si>
  <si>
    <t>EXR 081</t>
  </si>
  <si>
    <t>EXR 145</t>
  </si>
  <si>
    <t>EXR 009</t>
  </si>
  <si>
    <t>FM 64089</t>
  </si>
  <si>
    <t>FM 66075</t>
  </si>
  <si>
    <t>FM 66071</t>
  </si>
  <si>
    <t>FM 66061</t>
  </si>
  <si>
    <t>FM 66005</t>
  </si>
  <si>
    <t>FM 61136</t>
  </si>
  <si>
    <t>FM 60101</t>
  </si>
  <si>
    <t>FM 60003</t>
  </si>
  <si>
    <t>FM 60019</t>
  </si>
  <si>
    <t>FM 60051</t>
  </si>
  <si>
    <t>FM 60999</t>
  </si>
  <si>
    <t>CPT 5601</t>
  </si>
  <si>
    <t>CPT 4001</t>
  </si>
  <si>
    <t>CPT 4101</t>
  </si>
  <si>
    <t>CPT 4102</t>
  </si>
  <si>
    <t>CPT 4401</t>
  </si>
  <si>
    <t>CPT 4601</t>
  </si>
  <si>
    <t>CPT 4201</t>
  </si>
  <si>
    <t>CPT 5201</t>
  </si>
  <si>
    <t>CPT 5501</t>
  </si>
  <si>
    <t>CPT 5701</t>
  </si>
  <si>
    <t>NEX 05</t>
  </si>
  <si>
    <t>NEX 16</t>
  </si>
  <si>
    <t>NEX 10</t>
  </si>
  <si>
    <t>NEX 08</t>
  </si>
  <si>
    <t>NEX 03</t>
  </si>
  <si>
    <t>NEX 15</t>
  </si>
  <si>
    <t>NEX 07</t>
  </si>
  <si>
    <t>NEX 001</t>
  </si>
  <si>
    <t>NEX 11</t>
  </si>
  <si>
    <t>NEX 13</t>
  </si>
  <si>
    <t>GA 60999</t>
  </si>
  <si>
    <t>GA 60003</t>
  </si>
  <si>
    <t>GA 66005</t>
  </si>
  <si>
    <t>GA 66004</t>
  </si>
  <si>
    <t>NT 60087</t>
  </si>
  <si>
    <t>NT 60999</t>
  </si>
  <si>
    <t>NT 60003</t>
  </si>
  <si>
    <t>NT 60088</t>
  </si>
  <si>
    <t>NT 61148</t>
  </si>
  <si>
    <t>NT 67033</t>
  </si>
  <si>
    <t>NT 67066</t>
  </si>
  <si>
    <t>WK 012</t>
  </si>
  <si>
    <t>PAT 24</t>
  </si>
  <si>
    <t>PAT 34</t>
  </si>
  <si>
    <t>PAT 04</t>
  </si>
  <si>
    <t>PAT 01</t>
  </si>
  <si>
    <t>PAT 16</t>
  </si>
  <si>
    <t>PAT 15</t>
  </si>
  <si>
    <t>STT 133</t>
  </si>
  <si>
    <t>STT 153</t>
  </si>
  <si>
    <t>STT 253</t>
  </si>
  <si>
    <t>STT 1652</t>
  </si>
  <si>
    <t>STT 883</t>
  </si>
  <si>
    <t>STT 383</t>
  </si>
  <si>
    <t>STT 1192</t>
  </si>
  <si>
    <t>CMF 1414</t>
  </si>
  <si>
    <t>CMF 0049</t>
  </si>
  <si>
    <t>CMF 0040</t>
  </si>
  <si>
    <t>CMF 0050</t>
  </si>
  <si>
    <t>SRD 190</t>
  </si>
  <si>
    <t>SUL 180</t>
  </si>
  <si>
    <t>SUL 810</t>
  </si>
  <si>
    <t>SRD 730</t>
  </si>
  <si>
    <t>ATG 55130</t>
  </si>
  <si>
    <t>ATG 55115</t>
  </si>
  <si>
    <t>ATG 55206</t>
  </si>
  <si>
    <t>ATG 55185</t>
  </si>
  <si>
    <t>ATG 56100</t>
  </si>
  <si>
    <t>EL 99999P</t>
  </si>
  <si>
    <t>Appui-lombaire réglable pour modèle 3340, 3343, 3349, 3347</t>
  </si>
  <si>
    <t>RH Logic ESD</t>
  </si>
  <si>
    <t>Appui-lombaire réglable intégré pour RH400</t>
  </si>
  <si>
    <t>Vingtquatre_sept.Camira.Fabrics.PGR03</t>
  </si>
  <si>
    <t>Capture.Gabriel.PGR03</t>
  </si>
  <si>
    <t>Comfort.plus.Gabriel.PGR04</t>
  </si>
  <si>
    <t>Elmosoft.piqué.Elmo.Leather.PGR06</t>
  </si>
  <si>
    <t>Fame.Gabriel.PGR02</t>
  </si>
  <si>
    <t>Gaja.classic.Gabriel.PGR03</t>
  </si>
  <si>
    <t>Nexus.Camira.Frabrics.PGR03</t>
  </si>
  <si>
    <t>Note.Gabriel.PGR03</t>
  </si>
  <si>
    <t>Paloma.Soft.Wollsdorf.PGR06</t>
  </si>
  <si>
    <t>Patina.Camira.PGR03</t>
  </si>
  <si>
    <t>Sirdal.and.Suldal.GU.PGR04</t>
  </si>
  <si>
    <t>Steelcut.trio2.Kvadrat.PGR04</t>
  </si>
  <si>
    <t>Xtreme.Camira.Fabrics.PGR01</t>
  </si>
  <si>
    <t>Autres options</t>
  </si>
  <si>
    <t>CUSTOMER</t>
  </si>
  <si>
    <t>SEARCH</t>
  </si>
  <si>
    <t>ADRESS1</t>
  </si>
  <si>
    <t>ADRESS2</t>
  </si>
  <si>
    <t>ADRESS3</t>
  </si>
  <si>
    <t>POST NO</t>
  </si>
  <si>
    <t>TOWN</t>
  </si>
  <si>
    <t>10I</t>
  </si>
  <si>
    <t>SCOP 10i2la Architecture</t>
  </si>
  <si>
    <t>14 rue Frederic Sacher</t>
  </si>
  <si>
    <t>FR-35000 Rennes</t>
  </si>
  <si>
    <t>3 A ENGINE</t>
  </si>
  <si>
    <t>3 A ENGINEERING</t>
  </si>
  <si>
    <t>ESPACE St MARC</t>
  </si>
  <si>
    <t>ONET le CHATEAU</t>
  </si>
  <si>
    <t>3D</t>
  </si>
  <si>
    <t>3 D CONCEPT</t>
  </si>
  <si>
    <t>Z A La GRANGE II</t>
  </si>
  <si>
    <t>9 Route de la Vieille FERME</t>
  </si>
  <si>
    <t>A2E ERGON</t>
  </si>
  <si>
    <t>A2E Ergonomie</t>
  </si>
  <si>
    <t>18 Avenue des Molières</t>
  </si>
  <si>
    <t>FR-82300 Caussade</t>
  </si>
  <si>
    <t>ABCD</t>
  </si>
  <si>
    <t>ABCD Agencement Bureau Concept Déco</t>
  </si>
  <si>
    <t>216 Boulevard Jean Jaurès</t>
  </si>
  <si>
    <t>Immeuble Le Quartz - 4 e étage</t>
  </si>
  <si>
    <t>FR-97490 Sainte Clotilde</t>
  </si>
  <si>
    <t>Sainte Clotilde</t>
  </si>
  <si>
    <t>ACTION BIE</t>
  </si>
  <si>
    <t>ACTION BIEN-ETRE EN ENTREPRISE</t>
  </si>
  <si>
    <t>FR-F64420 NOUSTY</t>
  </si>
  <si>
    <t>NOUSTY</t>
  </si>
  <si>
    <t>ACTIWORK</t>
  </si>
  <si>
    <t>260 Rue des BARRONIERES</t>
  </si>
  <si>
    <t>ADEOS</t>
  </si>
  <si>
    <t>Adeos</t>
  </si>
  <si>
    <t>15  Boulevard des Alpes</t>
  </si>
  <si>
    <t>FR-38240 Meylan</t>
  </si>
  <si>
    <t>AFFORDANCE</t>
  </si>
  <si>
    <t>118 Avenue du Maréchal</t>
  </si>
  <si>
    <t>de Lattre de TASSIGNY</t>
  </si>
  <si>
    <t>FR-94120 FONTENAY sous Bois</t>
  </si>
  <si>
    <t>AG ERGONOM</t>
  </si>
  <si>
    <t>IB DIFFUSION</t>
  </si>
  <si>
    <t>1 SQUARE DE LA FRANCHE COMTE</t>
  </si>
  <si>
    <t>FR-76240 BONSECOURS</t>
  </si>
  <si>
    <t>AGEFO</t>
  </si>
  <si>
    <t>Agefo / Agelis</t>
  </si>
  <si>
    <t>FR-75010 Paris</t>
  </si>
  <si>
    <t>Paris</t>
  </si>
  <si>
    <t>AIR FRANCE</t>
  </si>
  <si>
    <t>Air France</t>
  </si>
  <si>
    <t>Service DB.BL</t>
  </si>
  <si>
    <t>T S A 90002</t>
  </si>
  <si>
    <t>78199 TRAPPES</t>
  </si>
  <si>
    <t>TRAPPES</t>
  </si>
  <si>
    <t>AIR LIQUID</t>
  </si>
  <si>
    <t>Air Liquide Global E&amp;C Solutions</t>
  </si>
  <si>
    <t>France</t>
  </si>
  <si>
    <t>57, avenue Carnot, BP 313</t>
  </si>
  <si>
    <t>FR-94503 Champigny sur Marne Cedex</t>
  </si>
  <si>
    <t>Champigny sur Marne</t>
  </si>
  <si>
    <t>AIREL</t>
  </si>
  <si>
    <t>Airel</t>
  </si>
  <si>
    <t>31 bis, avenue du Général De Gaulle</t>
  </si>
  <si>
    <t>FR-93160 Noisy Le Grand</t>
  </si>
  <si>
    <t>Noisy Le Grand</t>
  </si>
  <si>
    <t>ALLIANZ</t>
  </si>
  <si>
    <t>Allianz Partners</t>
  </si>
  <si>
    <t>Eurosquare 2</t>
  </si>
  <si>
    <t>CP03CG - CS60001</t>
  </si>
  <si>
    <t>7 rue Dora Maar</t>
  </si>
  <si>
    <t>Saint Ouen</t>
  </si>
  <si>
    <t>AWP FRANCE SAS</t>
  </si>
  <si>
    <t>EUROSQUARE 2 -  CP03CG  -  CS60001</t>
  </si>
  <si>
    <t>7 rue DORA MAAR</t>
  </si>
  <si>
    <t>ALSEI</t>
  </si>
  <si>
    <t>ALSEI SAS</t>
  </si>
  <si>
    <t>76 Rue de Beaubourg</t>
  </si>
  <si>
    <t>FR-75003 PARIS</t>
  </si>
  <si>
    <t>AM'ESPACE</t>
  </si>
  <si>
    <t>AM'ESPACE SARL</t>
  </si>
  <si>
    <t>Villers les Nancy</t>
  </si>
  <si>
    <t>AMA</t>
  </si>
  <si>
    <t>Association de Moyens Assurances</t>
  </si>
  <si>
    <t>Comptabilite Fournisseur Assurances</t>
  </si>
  <si>
    <t>FR-78288 Guyancourt Cedex</t>
  </si>
  <si>
    <t>GUYANCOURT</t>
  </si>
  <si>
    <t>AMBIANCE B</t>
  </si>
  <si>
    <t>Ambiance Bureau</t>
  </si>
  <si>
    <t>Parc des Tuileries</t>
  </si>
  <si>
    <t>9 Rue des NONETTES  -  BP20</t>
  </si>
  <si>
    <t>FR-77501  Chelles Cedex</t>
  </si>
  <si>
    <t>Chelles Cedex</t>
  </si>
  <si>
    <t>AMC MARTIN</t>
  </si>
  <si>
    <t>AMC Martinique</t>
  </si>
  <si>
    <t>BP 981</t>
  </si>
  <si>
    <t>ZA Kerlys II</t>
  </si>
  <si>
    <t>FR-97246 Fort de France Cedex</t>
  </si>
  <si>
    <t>Fort de France Cedex</t>
  </si>
  <si>
    <t>AMEUBLEMEN</t>
  </si>
  <si>
    <t>AMEUBLEMENT SAINT VINCENT</t>
  </si>
  <si>
    <t>28 cours Lafayette</t>
  </si>
  <si>
    <t>Mr. Amsallem Raphael, Tel.0478627188</t>
  </si>
  <si>
    <t>FR-69003 Lyon</t>
  </si>
  <si>
    <t>AMR</t>
  </si>
  <si>
    <t>Association de Moyens Retraite</t>
  </si>
  <si>
    <t>Comptabilite Fournisseur Retraite</t>
  </si>
  <si>
    <t>FR-45805 Saint Jean de Braye Cedex</t>
  </si>
  <si>
    <t>Saint Jean de Braye</t>
  </si>
  <si>
    <t>ANL</t>
  </si>
  <si>
    <t>A N L BURO</t>
  </si>
  <si>
    <t>ZA des COTES</t>
  </si>
  <si>
    <t>17 Rue Jean Monet</t>
  </si>
  <si>
    <t>FR-78990 ELANCOURT</t>
  </si>
  <si>
    <t>ELANCOURT</t>
  </si>
  <si>
    <t>AR</t>
  </si>
  <si>
    <t>69 rue des Rigoles</t>
  </si>
  <si>
    <t>FR-75020 PARIS</t>
  </si>
  <si>
    <t>ARCH DESIG</t>
  </si>
  <si>
    <t>Arch'office</t>
  </si>
  <si>
    <t>36 Rue de l’Ormeteau</t>
  </si>
  <si>
    <t>BP 203 / Parc des Tuileries</t>
  </si>
  <si>
    <t>FR-77646 CHELLES Cedex</t>
  </si>
  <si>
    <t>CHELLES Cedex</t>
  </si>
  <si>
    <t>ARIAS</t>
  </si>
  <si>
    <t>513 ZI Collery 5</t>
  </si>
  <si>
    <t>97300 CAYENNE</t>
  </si>
  <si>
    <t>Artemise</t>
  </si>
  <si>
    <t>114 Rue Denfert Rochereau</t>
  </si>
  <si>
    <t>FR-93130 Noisy le Sec</t>
  </si>
  <si>
    <t>Noisy le Sec</t>
  </si>
  <si>
    <t>ATELIERS N</t>
  </si>
  <si>
    <t>Ateliers Normand</t>
  </si>
  <si>
    <t>5 Avenue des Berthandières</t>
  </si>
  <si>
    <t>FR-44680 Saint-Pazanne</t>
  </si>
  <si>
    <t>Saint-Pazanne</t>
  </si>
  <si>
    <t>ATLAS</t>
  </si>
  <si>
    <t>ATLAS COPCO COMPRESSEURS S.A.S</t>
  </si>
  <si>
    <t>ZI du Vert Galant - BP 67722</t>
  </si>
  <si>
    <t>2 Avenue de l'Eguillette</t>
  </si>
  <si>
    <t>FR-95046 CERGY PONTOISE CEDEX</t>
  </si>
  <si>
    <t>CERGY PONTOISE</t>
  </si>
  <si>
    <t>ATTITUDE</t>
  </si>
  <si>
    <t>Attitude Solutions Ergonomiques</t>
  </si>
  <si>
    <t>9 rue du Petit Fleury</t>
  </si>
  <si>
    <t>FR-51500 Sermiers</t>
  </si>
  <si>
    <t>Sermiers</t>
  </si>
  <si>
    <t>AUGERON</t>
  </si>
  <si>
    <t>Augeron</t>
  </si>
  <si>
    <t>ZA des Bethunes</t>
  </si>
  <si>
    <t>4 Avenue Alsace Lorraine</t>
  </si>
  <si>
    <t>FR-95310 Saint-Ouen L'Aumone</t>
  </si>
  <si>
    <t>Saint-Ouen L'Aumone</t>
  </si>
  <si>
    <t>AUTOCONFOR</t>
  </si>
  <si>
    <t>Autoconfort/Ergoconfort</t>
  </si>
  <si>
    <t>19 Rue Bois de Nèfles</t>
  </si>
  <si>
    <t>FR-97400 Saint-Denis</t>
  </si>
  <si>
    <t>Saint-Denis</t>
  </si>
  <si>
    <t>AWP</t>
  </si>
  <si>
    <t>AWP Health &amp; Life</t>
  </si>
  <si>
    <t>Comtabilité Générale</t>
  </si>
  <si>
    <t>FR-93400 Saint Ouen</t>
  </si>
  <si>
    <t>AXEL</t>
  </si>
  <si>
    <t>Axel Amenagement</t>
  </si>
  <si>
    <t>137 Rue des Gros Gres</t>
  </si>
  <si>
    <t>AXIMA</t>
  </si>
  <si>
    <t>Axima Concept</t>
  </si>
  <si>
    <t>CSP Finances - Service Fournisseurs</t>
  </si>
  <si>
    <t>11 Rue Arthur III CS 76208</t>
  </si>
  <si>
    <t>FR- 44262 Nantes Cedex 2</t>
  </si>
  <si>
    <t>Nantes Cedex 2</t>
  </si>
  <si>
    <t>Z I des PLATTES</t>
  </si>
  <si>
    <t>3 Chemin des Plattes</t>
  </si>
  <si>
    <t>FR-69390 VOURLES</t>
  </si>
  <si>
    <t>BANQUE POP</t>
  </si>
  <si>
    <t>Banque Populaire Rives de Paris</t>
  </si>
  <si>
    <t>Immeuble Sirius</t>
  </si>
  <si>
    <t>Centrale de Réglement</t>
  </si>
  <si>
    <t>76-78 Avenue de France</t>
  </si>
  <si>
    <t>Paris Cedex 13</t>
  </si>
  <si>
    <t>Baxter sas</t>
  </si>
  <si>
    <t>4bis Rue de la REDOUTE</t>
  </si>
  <si>
    <t>FR78280 GUYENCOURT</t>
  </si>
  <si>
    <t>GUYENCOURT</t>
  </si>
  <si>
    <t>BCMS</t>
  </si>
  <si>
    <t>1/7 rue Henri de France</t>
  </si>
  <si>
    <t>FR-95870 BEZONS</t>
  </si>
  <si>
    <t>Bezons</t>
  </si>
  <si>
    <t>BETC</t>
  </si>
  <si>
    <t>1 Rue de l'Ancien Canal</t>
  </si>
  <si>
    <t>93507 PANTIN CEDEX</t>
  </si>
  <si>
    <t>Pantin CEDEX</t>
  </si>
  <si>
    <t>BEUMER GRO</t>
  </si>
  <si>
    <t>Beumer Groupe France</t>
  </si>
  <si>
    <t>4 rue du Colone Chambonnet</t>
  </si>
  <si>
    <t>"L'ATRIUM"</t>
  </si>
  <si>
    <t>FR-69500 Bron</t>
  </si>
  <si>
    <t>Bron</t>
  </si>
  <si>
    <t>BIEN-ÊTRE</t>
  </si>
  <si>
    <t>Bien-être MEDICAL</t>
  </si>
  <si>
    <t>Z A  LE DURGEON</t>
  </si>
  <si>
    <t>14 Rue André MAGINOT</t>
  </si>
  <si>
    <t>FR-70000 VESOUL</t>
  </si>
  <si>
    <t>BIO RAD</t>
  </si>
  <si>
    <t>Bio Rad Laboratories AS</t>
  </si>
  <si>
    <t>Comptabilité Fournisseurs</t>
  </si>
  <si>
    <t>3 Boulevard Raymond POINCARRE</t>
  </si>
  <si>
    <t>MARNE la COQUETTE</t>
  </si>
  <si>
    <t>BLANCHET</t>
  </si>
  <si>
    <t>BLANCHET D'HUISMES</t>
  </si>
  <si>
    <t>B.P. 1927</t>
  </si>
  <si>
    <t>FR-37019 TOURS Cedex</t>
  </si>
  <si>
    <t>Tours Cedex</t>
  </si>
  <si>
    <t>BNP</t>
  </si>
  <si>
    <t>BNP PARIBAS VERSAILLES FOCH</t>
  </si>
  <si>
    <t>1 Rue du Maréchal Foch</t>
  </si>
  <si>
    <t>BNPP-IMEX</t>
  </si>
  <si>
    <t>Banque Auxiliaire de Moyens</t>
  </si>
  <si>
    <t>ACI : CBC02A1</t>
  </si>
  <si>
    <t>14 Boulevard Poissonnière</t>
  </si>
  <si>
    <t>FR-75450 PARIS Cedex 09</t>
  </si>
  <si>
    <t>BOUTIQUE</t>
  </si>
  <si>
    <t>Boutique du dos-Douce nuit</t>
  </si>
  <si>
    <t>3030 Chemin St Benard</t>
  </si>
  <si>
    <t>FR-06220 Vallauris-Sophia Antipolis</t>
  </si>
  <si>
    <t>Vallauris-Sophia Ant</t>
  </si>
  <si>
    <t>BOUTIQUE D</t>
  </si>
  <si>
    <t>Boutique dos BREST</t>
  </si>
  <si>
    <t>16 Rue de la VILLENEUVE</t>
  </si>
  <si>
    <t>BOUYGUES</t>
  </si>
  <si>
    <t>BOUYGUES E&amp;S - UC 848</t>
  </si>
  <si>
    <t>CS90429</t>
  </si>
  <si>
    <t>ST Herblain Cedex</t>
  </si>
  <si>
    <t>BOUYGUES BATIMENT ILE DE France</t>
  </si>
  <si>
    <t>7 Impasse Augustin Fresnel</t>
  </si>
  <si>
    <t>FR-44800 Saint-Herblain</t>
  </si>
  <si>
    <t>Saint-Herblain</t>
  </si>
  <si>
    <t>BOUYGUES C</t>
  </si>
  <si>
    <t>BOUYGUES CONSTRUCTION SERVICES NUCLE</t>
  </si>
  <si>
    <t>7 impasse Augustin FRESNEL</t>
  </si>
  <si>
    <t>BCSN 333X BCSN 333X</t>
  </si>
  <si>
    <t>FR-44823 SAINT HERBLAIN CEDEX</t>
  </si>
  <si>
    <t>SAINT HERBLAIN CEDEX</t>
  </si>
  <si>
    <t>BPCE</t>
  </si>
  <si>
    <t>50, Avenue Pierre Mendès France</t>
  </si>
  <si>
    <t>FR-75201 Paris Cedex 13</t>
  </si>
  <si>
    <t>BS CONCEPT</t>
  </si>
  <si>
    <t>BS Concept</t>
  </si>
  <si>
    <t>40, Allée du Grand Coquille</t>
  </si>
  <si>
    <t>Avenue du Verdun</t>
  </si>
  <si>
    <t>FR-45800 St Jean de Braye</t>
  </si>
  <si>
    <t>St Jean de Braye</t>
  </si>
  <si>
    <t>BSA</t>
  </si>
  <si>
    <t>393 Chemin des Rascas</t>
  </si>
  <si>
    <t>Les Hautes Terres BAT A</t>
  </si>
  <si>
    <t>FR-06700 ST LAURENT DU VAR</t>
  </si>
  <si>
    <t>ST LAURENT DU VAR</t>
  </si>
  <si>
    <t>ZAC Mercières n°3</t>
  </si>
  <si>
    <t>12 avenue Henri Adnot</t>
  </si>
  <si>
    <t>FR-60200 Compiegne</t>
  </si>
  <si>
    <t>BUREAU CON</t>
  </si>
  <si>
    <t>Bureau Confort Plus</t>
  </si>
  <si>
    <t>FR-74190 Passy</t>
  </si>
  <si>
    <t>Passy</t>
  </si>
  <si>
    <t>BUREAU SER</t>
  </si>
  <si>
    <t>Sarl Bureau Service</t>
  </si>
  <si>
    <t>350 boulevard Gay Lussac</t>
  </si>
  <si>
    <t>FR-11000 Carcassonne</t>
  </si>
  <si>
    <t>Carcassonne</t>
  </si>
  <si>
    <t>BUREAUTIC'</t>
  </si>
  <si>
    <t>BUREAUTIC'ABBEVILLOISE</t>
  </si>
  <si>
    <t>52 Chaussée d'Hocquet</t>
  </si>
  <si>
    <t>BP 60512</t>
  </si>
  <si>
    <t>BURMATEC</t>
  </si>
  <si>
    <t>7 ter rue R.P.Louis Frolla</t>
  </si>
  <si>
    <t>MC-98000</t>
  </si>
  <si>
    <t>BURO 10</t>
  </si>
  <si>
    <t>167, route d'Auxerre</t>
  </si>
  <si>
    <t>FR-10430 ROSIERE-PRES-TROYES</t>
  </si>
  <si>
    <t>ROSIERE-PRES-TROYES</t>
  </si>
  <si>
    <t>BURODIFF</t>
  </si>
  <si>
    <t>825 Rue Marcel DORET</t>
  </si>
  <si>
    <t>Bat: B2</t>
  </si>
  <si>
    <t>FR-62100  CALAIS</t>
  </si>
  <si>
    <t>CALAIS</t>
  </si>
  <si>
    <t>BURODOC</t>
  </si>
  <si>
    <t>BUROD'OC</t>
  </si>
  <si>
    <t>2 rue Richard Waddington</t>
  </si>
  <si>
    <t>FR-76160 Darnetal</t>
  </si>
  <si>
    <t>Darnetal</t>
  </si>
  <si>
    <t>BUROKEY</t>
  </si>
  <si>
    <t>Burokey</t>
  </si>
  <si>
    <t>40 Rue Chapsal</t>
  </si>
  <si>
    <t>FR-94340 Joinville Le Pont</t>
  </si>
  <si>
    <t>Joinville Le Pont</t>
  </si>
  <si>
    <t>C E G C</t>
  </si>
  <si>
    <t>Service Comptabilité - Tour KUPKA B</t>
  </si>
  <si>
    <t>16 Rue Hoche</t>
  </si>
  <si>
    <t>FR-92800 Puteaux</t>
  </si>
  <si>
    <t>Puteaux</t>
  </si>
  <si>
    <t>C P C U</t>
  </si>
  <si>
    <t>185 Rue de Bercy</t>
  </si>
  <si>
    <t>CADRAGE</t>
  </si>
  <si>
    <t>CADRAGE DEBORD</t>
  </si>
  <si>
    <t>38 Avenue de la Croix Saint Martin</t>
  </si>
  <si>
    <t>CAISSE</t>
  </si>
  <si>
    <t>Caisse des dépots</t>
  </si>
  <si>
    <t>Mission Handicap</t>
  </si>
  <si>
    <t>DHEC00</t>
  </si>
  <si>
    <t>12 Avenue Pierre Mendès-France</t>
  </si>
  <si>
    <t>Caisse d'Epargne de Midi Pyrénées</t>
  </si>
  <si>
    <t>10 Avenue James Clerk Maxwell</t>
  </si>
  <si>
    <t>BP 22306</t>
  </si>
  <si>
    <t>FR-31023 TOULOUSE Cedex 1</t>
  </si>
  <si>
    <t>Direction Exécution des Opérations</t>
  </si>
  <si>
    <t>Financières  / DEOFF2</t>
  </si>
  <si>
    <t>56 rue de Lille</t>
  </si>
  <si>
    <t>CAISSE PAR</t>
  </si>
  <si>
    <t>Caisse d'Epargne Ile de France</t>
  </si>
  <si>
    <t>Service Gestion des Factures</t>
  </si>
  <si>
    <t>26/28 Rue Neuve Tolbiac, CS 91344</t>
  </si>
  <si>
    <t>FR-75633 Paris Cedex 13</t>
  </si>
  <si>
    <t>CAMARGUE M</t>
  </si>
  <si>
    <t>CAMARGUE MEDICAL</t>
  </si>
  <si>
    <t>Avenue de la Condamine</t>
  </si>
  <si>
    <t>FR-30600 Vauvert</t>
  </si>
  <si>
    <t>Vauvert</t>
  </si>
  <si>
    <t>CAMILLE FO</t>
  </si>
  <si>
    <t>CAMILLE FOURNET</t>
  </si>
  <si>
    <t>9 Rue Hoche</t>
  </si>
  <si>
    <t>TERGNIER</t>
  </si>
  <si>
    <t>CANAL + O</t>
  </si>
  <si>
    <t>Canal + Overseas</t>
  </si>
  <si>
    <t>48 Quai du Point Jour</t>
  </si>
  <si>
    <t>FR-92100 Boulogne Billancourt</t>
  </si>
  <si>
    <t>Boulogne Billancourt</t>
  </si>
  <si>
    <t>CAP</t>
  </si>
  <si>
    <t>2bis Chemin du Loup</t>
  </si>
  <si>
    <t>ZI de Petits Ponts</t>
  </si>
  <si>
    <t>FR-93290 Tremblay en France</t>
  </si>
  <si>
    <t>Tremblay en France</t>
  </si>
  <si>
    <t>CAP VITAL</t>
  </si>
  <si>
    <t>Cap Vital Sante</t>
  </si>
  <si>
    <t>1 Rue Paul Bert</t>
  </si>
  <si>
    <t>FR-11300 Limoux</t>
  </si>
  <si>
    <t>Limoux</t>
  </si>
  <si>
    <t>CARON</t>
  </si>
  <si>
    <t>Cabinet Christophe Caron</t>
  </si>
  <si>
    <t>13 Avenue de Villars</t>
  </si>
  <si>
    <t>FR-75007 Paris</t>
  </si>
  <si>
    <t>CARREFOUR</t>
  </si>
  <si>
    <t>Carrefour Hyper</t>
  </si>
  <si>
    <t>CSP Frais Généraux</t>
  </si>
  <si>
    <t>TSA 15000</t>
  </si>
  <si>
    <t>FR-14095 Caen Cedex 9</t>
  </si>
  <si>
    <t>Caen Cedex 9</t>
  </si>
  <si>
    <t>CD&amp;B</t>
  </si>
  <si>
    <t>Cd &amp; B Groupe</t>
  </si>
  <si>
    <t>112 bis Rue Cardinet</t>
  </si>
  <si>
    <t>Departement Office &amp; A</t>
  </si>
  <si>
    <t>FR-75017 Paris</t>
  </si>
  <si>
    <t>CEB</t>
  </si>
  <si>
    <t>16 rue de la Banque</t>
  </si>
  <si>
    <t>FR-75002 Paris</t>
  </si>
  <si>
    <t>CELINE</t>
  </si>
  <si>
    <t>Céline</t>
  </si>
  <si>
    <t>16 rue Vivienne</t>
  </si>
  <si>
    <t>FR - 75002 Paris</t>
  </si>
  <si>
    <t>CELYATIS</t>
  </si>
  <si>
    <t>Celyatis</t>
  </si>
  <si>
    <t>18 Rue Neuve des BOULETS</t>
  </si>
  <si>
    <t>FR-75011  PARIS</t>
  </si>
  <si>
    <t>CENTRAPEL</t>
  </si>
  <si>
    <t>Centrapel</t>
  </si>
  <si>
    <t>Servie Fournisseurs</t>
  </si>
  <si>
    <t>16 Rue de la Ville L'Evêque</t>
  </si>
  <si>
    <t>FR-75008 Paris</t>
  </si>
  <si>
    <t>CHANEL PAR</t>
  </si>
  <si>
    <t>CHANEL PARFUMS BEAUTE</t>
  </si>
  <si>
    <t>Service Comptabilités Immobilisation</t>
  </si>
  <si>
    <t>135 Avenue Charles de GAULLE</t>
  </si>
  <si>
    <t>FR-92521 NEUILLY sur SEINE</t>
  </si>
  <si>
    <t>NEUILLY sur SEINE</t>
  </si>
  <si>
    <t>CHANEL SAS</t>
  </si>
  <si>
    <t>Chanel SAS</t>
  </si>
  <si>
    <t>CHIMEX</t>
  </si>
  <si>
    <t>Chimex</t>
  </si>
  <si>
    <t>CEX112</t>
  </si>
  <si>
    <t>16 Rue Maurice Berteaux</t>
  </si>
  <si>
    <t>FR-95500 Le Thillay</t>
  </si>
  <si>
    <t>Le Thillay</t>
  </si>
  <si>
    <t>CHR HANSEN</t>
  </si>
  <si>
    <t>CHR HANSEN France</t>
  </si>
  <si>
    <t>FR-91292 Arpajon Cedex</t>
  </si>
  <si>
    <t>Arpajon Cedex</t>
  </si>
  <si>
    <t>CIDER</t>
  </si>
  <si>
    <t>15 Square Edouard VII</t>
  </si>
  <si>
    <t>FR-75009 Paris</t>
  </si>
  <si>
    <t>CLUB MÉDIT</t>
  </si>
  <si>
    <t>Club Méditerranée</t>
  </si>
  <si>
    <t>Service Comptabilité Frs</t>
  </si>
  <si>
    <t>132 rue Bossuet</t>
  </si>
  <si>
    <t>FR-69006 Lyon</t>
  </si>
  <si>
    <t>CM+</t>
  </si>
  <si>
    <t>ZA Les Plaines</t>
  </si>
  <si>
    <t>Rue de l'Industrie</t>
  </si>
  <si>
    <t>FR-26320 ST MARCEL LES VALENCE</t>
  </si>
  <si>
    <t>St Marcel ls Valence</t>
  </si>
  <si>
    <t>CMG</t>
  </si>
  <si>
    <t>CMG SPORTS CLUB</t>
  </si>
  <si>
    <t>88 bd Gallieni</t>
  </si>
  <si>
    <t>Issy Les Moulineaux</t>
  </si>
  <si>
    <t>CMN</t>
  </si>
  <si>
    <t>Centre des Mounument Nationaux</t>
  </si>
  <si>
    <t>Château de Vincennes</t>
  </si>
  <si>
    <t>1 Avenue de Paris</t>
  </si>
  <si>
    <t>Donjon - Service administratif</t>
  </si>
  <si>
    <t>Vincennes</t>
  </si>
  <si>
    <t>CNAMTS</t>
  </si>
  <si>
    <t>C N A M T S</t>
  </si>
  <si>
    <t>Direction Regionale</t>
  </si>
  <si>
    <t xml:space="preserve"> Service Medical IDF</t>
  </si>
  <si>
    <t>17/19 Avenue des Flandres</t>
  </si>
  <si>
    <t>Paris Cedex 19</t>
  </si>
  <si>
    <t>CNTFE</t>
  </si>
  <si>
    <t>C N T F E</t>
  </si>
  <si>
    <t>CS 80168</t>
  </si>
  <si>
    <t>FR-53102 Mayenne Cedex</t>
  </si>
  <si>
    <t>Mayenne Cedex</t>
  </si>
  <si>
    <t>COFIROUTE</t>
  </si>
  <si>
    <t>Plateforme Fournisseurs</t>
  </si>
  <si>
    <t>Rue Jean Bertin</t>
  </si>
  <si>
    <t>La Vente aux Moines / TSA 70502</t>
  </si>
  <si>
    <t>SARAN</t>
  </si>
  <si>
    <t>CONSEIL DE</t>
  </si>
  <si>
    <t>Conseil de l'Europe</t>
  </si>
  <si>
    <t>Quai Jacoutot 1</t>
  </si>
  <si>
    <t>Batiment Agora</t>
  </si>
  <si>
    <t>FR-67075 Strasbourg Cedex</t>
  </si>
  <si>
    <t>Strasbourg Cedex</t>
  </si>
  <si>
    <t>CONSEIL GE</t>
  </si>
  <si>
    <t>Conseil Geation Services</t>
  </si>
  <si>
    <t>81 Route de la Reine</t>
  </si>
  <si>
    <t>FR - 92100 Boulogne</t>
  </si>
  <si>
    <t>Boulogne</t>
  </si>
  <si>
    <t>COOPILOTE</t>
  </si>
  <si>
    <t>Coopilote / Ergonescence</t>
  </si>
  <si>
    <t>6B Boulevard Diderot</t>
  </si>
  <si>
    <t>FR - 25000 Besanson</t>
  </si>
  <si>
    <t>Besanson</t>
  </si>
  <si>
    <t>COS</t>
  </si>
  <si>
    <t>COS.ACTIVE PROD - LAD401</t>
  </si>
  <si>
    <t>BP 10007</t>
  </si>
  <si>
    <t>FR-59718 LILLE Cedex 9</t>
  </si>
  <si>
    <t>LILLE Cedex 9</t>
  </si>
  <si>
    <t>COSMETIQUE</t>
  </si>
  <si>
    <t>Cosmétique Active International</t>
  </si>
  <si>
    <t>Service comptabilité</t>
  </si>
  <si>
    <t>62, quai Charles Pasqua</t>
  </si>
  <si>
    <t>FR-92300 Levallois-Perret</t>
  </si>
  <si>
    <t>Levallois-Perret</t>
  </si>
  <si>
    <t>COTICA</t>
  </si>
  <si>
    <t>67 Rue Saint JACQUES</t>
  </si>
  <si>
    <t>CRCAM ILL</t>
  </si>
  <si>
    <t>CREDIT AGRICOLE  Ile de France</t>
  </si>
  <si>
    <t>DOMS /APPROS</t>
  </si>
  <si>
    <t>26 Quai de la Rapée</t>
  </si>
  <si>
    <t>FR-75596 Paris Cedex</t>
  </si>
  <si>
    <t>Paris Cedex</t>
  </si>
  <si>
    <t>CREDIT A</t>
  </si>
  <si>
    <t>Credit Agricole</t>
  </si>
  <si>
    <t>LEASING &amp; FACTORING / CS 30002</t>
  </si>
  <si>
    <t>12 Place des Etats Unis</t>
  </si>
  <si>
    <t>Montrouge Cedex</t>
  </si>
  <si>
    <t>CREDIT COO</t>
  </si>
  <si>
    <t>Direction Comptable-CGR Compta four</t>
  </si>
  <si>
    <t>12 Boulevard PESARO</t>
  </si>
  <si>
    <t>CS10002</t>
  </si>
  <si>
    <t>NANTERRE Cedex</t>
  </si>
  <si>
    <t>CREDIT LYO</t>
  </si>
  <si>
    <t>CREDIT LYONNAIS S.A</t>
  </si>
  <si>
    <t>DAREG Règlements Fournisseurs</t>
  </si>
  <si>
    <t>IMMEUBLE  LOIRE - BC 206-02</t>
  </si>
  <si>
    <t>6 Place Oscar NIEMEYER</t>
  </si>
  <si>
    <t>CREDIT MUT</t>
  </si>
  <si>
    <t>Confed. Nationale du Credit Mutuel</t>
  </si>
  <si>
    <t>88-90 Rue Cardinet</t>
  </si>
  <si>
    <t>FR-75847 Paris Cedex 17</t>
  </si>
  <si>
    <t>Paris Cedex 17</t>
  </si>
  <si>
    <t>CSP</t>
  </si>
  <si>
    <t>CSP Bloc 3 IDF ARGONNE</t>
  </si>
  <si>
    <t>DRFIP Ile de France</t>
  </si>
  <si>
    <t>Service Facturier</t>
  </si>
  <si>
    <t>16 Rue ND des Victoire</t>
  </si>
  <si>
    <t>DASSAULT A</t>
  </si>
  <si>
    <t>Dassault Aviation</t>
  </si>
  <si>
    <t>Service Comptabilité Fournisseurs</t>
  </si>
  <si>
    <t>Avenue des Maryrs de la résistance</t>
  </si>
  <si>
    <t>CS80037</t>
  </si>
  <si>
    <t>MARTIGNAS sur JALLES</t>
  </si>
  <si>
    <t>DAVRIL</t>
  </si>
  <si>
    <t>DAVRIL PROMOTION</t>
  </si>
  <si>
    <t>5, Rue de Montmorency</t>
  </si>
  <si>
    <t>St Leu La Forèt</t>
  </si>
  <si>
    <t>DENTALL</t>
  </si>
  <si>
    <t>Dentall Project</t>
  </si>
  <si>
    <t>150Rue des Terres Bourdin</t>
  </si>
  <si>
    <t>FR- 69140 Rillieux la Pape</t>
  </si>
  <si>
    <t>Rillieux la Pape</t>
  </si>
  <si>
    <t>Desrues SAS</t>
  </si>
  <si>
    <t>ZA du Pré de la Dame Jeanne</t>
  </si>
  <si>
    <t>FR-60128 Plailly</t>
  </si>
  <si>
    <t>Plailly</t>
  </si>
  <si>
    <t>DHL INTERN</t>
  </si>
  <si>
    <t>DHL International Express</t>
  </si>
  <si>
    <t>53 Avenue Jean Jaurés</t>
  </si>
  <si>
    <t>CS 80014</t>
  </si>
  <si>
    <t>FR-93351 Le Bourget Cédex</t>
  </si>
  <si>
    <t>Le Bourget Cédex</t>
  </si>
  <si>
    <t>DISTRIBURE</t>
  </si>
  <si>
    <t>DISTRIBUREAU AGENCEMENT</t>
  </si>
  <si>
    <t>6 AVENUE VERCINGETORIX</t>
  </si>
  <si>
    <t>FR-63000 CLERMONT FERRAND</t>
  </si>
  <si>
    <t>CLERMONT FERRAND</t>
  </si>
  <si>
    <t>DIVERSE FR</t>
  </si>
  <si>
    <t>Diversekund France</t>
  </si>
  <si>
    <t>xx</t>
  </si>
  <si>
    <t>FR-xx</t>
  </si>
  <si>
    <t>XX</t>
  </si>
  <si>
    <t>CT Finance</t>
  </si>
  <si>
    <t>96 Rue Edouart Vaillant</t>
  </si>
  <si>
    <t>FR-92300 Lavallois Perret</t>
  </si>
  <si>
    <t>Lavallois Perret</t>
  </si>
  <si>
    <t>Cosmetique Active International</t>
  </si>
  <si>
    <t>Service Comptabilité</t>
  </si>
  <si>
    <t>3/7 Avenue St Anne</t>
  </si>
  <si>
    <t>FR-92600 ASNIERES</t>
  </si>
  <si>
    <t>ASNIERES</t>
  </si>
  <si>
    <t>DE L'ERRANCE A LA TRACE</t>
  </si>
  <si>
    <t>10 Rue de la VERRERIE</t>
  </si>
  <si>
    <t>FR-75004 PARIS</t>
  </si>
  <si>
    <t>MFP</t>
  </si>
  <si>
    <t>26 Rue Oradour Sur Glane</t>
  </si>
  <si>
    <t>FR-75015 Paris</t>
  </si>
  <si>
    <t xml:space="preserve"> Paris</t>
  </si>
  <si>
    <t>Diverse kunder Frankrike</t>
  </si>
  <si>
    <t>Diverse klanten Frankrike</t>
  </si>
  <si>
    <t>DMB</t>
  </si>
  <si>
    <t>160 Rue Albert Einstein</t>
  </si>
  <si>
    <t>Immeuble I cube</t>
  </si>
  <si>
    <t>FR-13013 Marseille</t>
  </si>
  <si>
    <t>DOMNIS</t>
  </si>
  <si>
    <t>DROM INTER</t>
  </si>
  <si>
    <t>DROM INTERNATIONAL</t>
  </si>
  <si>
    <t>4 - 6 Rue Curie</t>
  </si>
  <si>
    <t>FR-92150 SURESNES</t>
  </si>
  <si>
    <t>E S A</t>
  </si>
  <si>
    <t>8-10 Rue mario Nikis</t>
  </si>
  <si>
    <t>à l'attention de mME Nilsson</t>
  </si>
  <si>
    <t>FR-75738 Paris Cedex 15</t>
  </si>
  <si>
    <t>Paris Cedex 15</t>
  </si>
  <si>
    <t>EBI</t>
  </si>
  <si>
    <t>E.B.I AGENCEMENT DE BUREAU</t>
  </si>
  <si>
    <t>2682 Route de Genève</t>
  </si>
  <si>
    <t>FR-01170 CESSY</t>
  </si>
  <si>
    <t>EDF</t>
  </si>
  <si>
    <t>EDF S.A</t>
  </si>
  <si>
    <t>ER Relations Fournisseurs</t>
  </si>
  <si>
    <t>B.P. 306</t>
  </si>
  <si>
    <t>FR-92141 Clamart Cedex</t>
  </si>
  <si>
    <t>Clamart Cedex</t>
  </si>
  <si>
    <t>EDF SA</t>
  </si>
  <si>
    <t>EDF SA SCANLAD Nord Ouest</t>
  </si>
  <si>
    <t>BP N ° 11101</t>
  </si>
  <si>
    <t>FR-76174 Rouen Cedex 1</t>
  </si>
  <si>
    <t>Rouen Cedex 1</t>
  </si>
  <si>
    <t>EDWARD</t>
  </si>
  <si>
    <t>Edward - Espace Valette</t>
  </si>
  <si>
    <t>735 Rue du Lieutenant Parayre</t>
  </si>
  <si>
    <t>FR-13858 Aix-en-Province Cedex 3</t>
  </si>
  <si>
    <t>Aix-en-Province Cede</t>
  </si>
  <si>
    <t>EFS</t>
  </si>
  <si>
    <t>Etablissement Français du Sang IDF</t>
  </si>
  <si>
    <t>122-130 Rue Marcel Hartmann</t>
  </si>
  <si>
    <t>Bat B</t>
  </si>
  <si>
    <t>FR-94200 Ivry-sur-Seine</t>
  </si>
  <si>
    <t>Ivry-sur-Seine</t>
  </si>
  <si>
    <t>EGENCIA</t>
  </si>
  <si>
    <t>EGENCIA FRANCE SAS</t>
  </si>
  <si>
    <t>Tour EGEE - LA DEFENSE</t>
  </si>
  <si>
    <t>9-11 Allée de l'ARCHE</t>
  </si>
  <si>
    <t>FR-92400 Courbevoie</t>
  </si>
  <si>
    <t>ELCOM</t>
  </si>
  <si>
    <t>ZAC La Maladière</t>
  </si>
  <si>
    <t>1 rue Isaac Asimov</t>
  </si>
  <si>
    <t>BOURGOIN JAILLEU</t>
  </si>
  <si>
    <t>ELIZABETH</t>
  </si>
  <si>
    <t>ELIZABETH NAUD ET LUC POUX</t>
  </si>
  <si>
    <t>81 Rue Albert</t>
  </si>
  <si>
    <t>ELLIPSE</t>
  </si>
  <si>
    <t>SARL ELLIPSE MONACO</t>
  </si>
  <si>
    <t>MBC2 - 1 rue du Gabian</t>
  </si>
  <si>
    <t>MC - 98000 MONACO</t>
  </si>
  <si>
    <t>Enter</t>
  </si>
  <si>
    <t>Parc des Saules Brules</t>
  </si>
  <si>
    <t>1 Rue des Saules</t>
  </si>
  <si>
    <t>FR-95008 Cergy Pointois</t>
  </si>
  <si>
    <t>Cergy Pointois</t>
  </si>
  <si>
    <t>EQUILIBRE</t>
  </si>
  <si>
    <t>Equilibre</t>
  </si>
  <si>
    <t>9 Avenue du Dr MEIGE</t>
  </si>
  <si>
    <t>La Varenne St Hilair</t>
  </si>
  <si>
    <t>EQUIP</t>
  </si>
  <si>
    <t>EQUIP'BURO</t>
  </si>
  <si>
    <t>FR-52100 Bettancourt la Ferree</t>
  </si>
  <si>
    <t xml:space="preserve"> Bettancourt la Ferr</t>
  </si>
  <si>
    <t>EQUIP BURO</t>
  </si>
  <si>
    <t>EQUIP BURO 89</t>
  </si>
  <si>
    <t>Z A  MACHERIN</t>
  </si>
  <si>
    <t>12 Rue de Rome</t>
  </si>
  <si>
    <t>FR-89470 MONETEAU</t>
  </si>
  <si>
    <t>MONETEAU</t>
  </si>
  <si>
    <t>ERFO FORM</t>
  </si>
  <si>
    <t>ERGO FORM BURO</t>
  </si>
  <si>
    <t>5, chemin du Petit Bois</t>
  </si>
  <si>
    <t>FR-57420 CUVRY</t>
  </si>
  <si>
    <t>ERGO</t>
  </si>
  <si>
    <t>Ergo Project</t>
  </si>
  <si>
    <t>14 Place Moreau David</t>
  </si>
  <si>
    <t>FR-94120 Fontenay Sous Bois</t>
  </si>
  <si>
    <t>Fontenay Sous Bois</t>
  </si>
  <si>
    <t>ERGO 360</t>
  </si>
  <si>
    <t>Ergo~360</t>
  </si>
  <si>
    <t>26 Rue du Mont Thabor</t>
  </si>
  <si>
    <t>FR-75001 Paris</t>
  </si>
  <si>
    <t>ERGO OFFIC</t>
  </si>
  <si>
    <t>Ergo Office</t>
  </si>
  <si>
    <t>300 Chemin des plaines</t>
  </si>
  <si>
    <t>FR-06370 MOUANS SARTOUX</t>
  </si>
  <si>
    <t>MOUANS SARTOUX</t>
  </si>
  <si>
    <t>ERGOMOB</t>
  </si>
  <si>
    <t>Ergomob</t>
  </si>
  <si>
    <t>Z A des BAGEADES</t>
  </si>
  <si>
    <t>9 Rue Marius BERLIET</t>
  </si>
  <si>
    <t>FR-69380  CHAZAY D'AZERGUES</t>
  </si>
  <si>
    <t>CHAZAY  D'AZERGUES</t>
  </si>
  <si>
    <t>ERGONES</t>
  </si>
  <si>
    <t>Ergones</t>
  </si>
  <si>
    <t>BP47</t>
  </si>
  <si>
    <t>8 ZA de la Haute Bedoule</t>
  </si>
  <si>
    <t>FR-13240 Septeme les Vallons</t>
  </si>
  <si>
    <t>Septeme les Vallon</t>
  </si>
  <si>
    <t>ERGONOMIA</t>
  </si>
  <si>
    <t>Ergonomia</t>
  </si>
  <si>
    <t>19 Rue Saglio</t>
  </si>
  <si>
    <t>FR-67100  Strasbourg</t>
  </si>
  <si>
    <t>ERGONOMIE</t>
  </si>
  <si>
    <t>Ergonomie &amp; Design</t>
  </si>
  <si>
    <t>3 Rue de la Perdrière</t>
  </si>
  <si>
    <t>FR-59320 Ennetieres en Weppes</t>
  </si>
  <si>
    <t>Ennetieres en Weppes</t>
  </si>
  <si>
    <t>ESPACE</t>
  </si>
  <si>
    <t>ESPACES ET VOLUMES</t>
  </si>
  <si>
    <t>3 Route de JULIAN</t>
  </si>
  <si>
    <t>ZA Bastille Sud</t>
  </si>
  <si>
    <t>FR-65000 TARBES</t>
  </si>
  <si>
    <t>TARBES</t>
  </si>
  <si>
    <t>ESPACE ERG</t>
  </si>
  <si>
    <t>Espace Ergonomie</t>
  </si>
  <si>
    <t>164 rue Roubaix</t>
  </si>
  <si>
    <t>FR-59420 Mouvaux</t>
  </si>
  <si>
    <t>ESPERGO</t>
  </si>
  <si>
    <t>Z.A La Pecette - Lot 1</t>
  </si>
  <si>
    <t>FR-13250 SAINT CHAMAS</t>
  </si>
  <si>
    <t>SAINT CHAMAS</t>
  </si>
  <si>
    <t>ESTER</t>
  </si>
  <si>
    <t>Ester Organisation</t>
  </si>
  <si>
    <t>82 allée Jean Jaurès</t>
  </si>
  <si>
    <t>FR-31000 Toulouse</t>
  </si>
  <si>
    <t>EURO DISNE</t>
  </si>
  <si>
    <t>EURO DISNEY ASSOCIES SCA</t>
  </si>
  <si>
    <t>COMPTABILITE FOURNISSEURS</t>
  </si>
  <si>
    <t>BP 101</t>
  </si>
  <si>
    <t>MARNE LA VALLEE</t>
  </si>
  <si>
    <t>EUROBUREAU</t>
  </si>
  <si>
    <t>Eurobureau</t>
  </si>
  <si>
    <t>1 rue Marceau</t>
  </si>
  <si>
    <t>FR-06400 Cannes</t>
  </si>
  <si>
    <t>Cannes</t>
  </si>
  <si>
    <t>EUROFINS</t>
  </si>
  <si>
    <t>EUROFINS  CEBAT</t>
  </si>
  <si>
    <t>Rue Pierre Adolphe Bobierre</t>
  </si>
  <si>
    <t>BP 42301</t>
  </si>
  <si>
    <t>Nantes Cedex 03</t>
  </si>
  <si>
    <t>Eurofins</t>
  </si>
  <si>
    <t>Analyses pour le Batiment Est</t>
  </si>
  <si>
    <t>EURONET</t>
  </si>
  <si>
    <t>EURONET WORLDWIDE</t>
  </si>
  <si>
    <t>6 Bis rue Fournier</t>
  </si>
  <si>
    <t>FR-92110 CLICHY</t>
  </si>
  <si>
    <t>EXPERBUY</t>
  </si>
  <si>
    <t>4 Quai des Etroits</t>
  </si>
  <si>
    <t>Bâtiment O Saône</t>
  </si>
  <si>
    <t>FR-69005 LYON</t>
  </si>
  <si>
    <t>EXYSTAT</t>
  </si>
  <si>
    <t>4 Rue Ernest Renan</t>
  </si>
  <si>
    <t>MALAKOFF</t>
  </si>
  <si>
    <t>FACILITY</t>
  </si>
  <si>
    <t>Facility</t>
  </si>
  <si>
    <t>9 Rue Joseph Cugnot</t>
  </si>
  <si>
    <t>ZI Les Cettons 3</t>
  </si>
  <si>
    <t>FR-78570 Chanteloup Les Vignes</t>
  </si>
  <si>
    <t>Chanteloup Les Vigne</t>
  </si>
  <si>
    <t>12 Avenue Pierre Méndes France</t>
  </si>
  <si>
    <t>FR-75013 Paris</t>
  </si>
  <si>
    <t>FIRMENICH</t>
  </si>
  <si>
    <t>Firmenich et Cie SAS</t>
  </si>
  <si>
    <t>41/43 Rue de Villiers</t>
  </si>
  <si>
    <t>FR-92523 NEUILLY SUR SEINE</t>
  </si>
  <si>
    <t>FLOKK</t>
  </si>
  <si>
    <t>Flokk Sarl</t>
  </si>
  <si>
    <t>1 allée du SANGLIER</t>
  </si>
  <si>
    <t>FR-93400 VILLEPINTE</t>
  </si>
  <si>
    <t>FR-</t>
  </si>
  <si>
    <t>FNAC WISSO</t>
  </si>
  <si>
    <t>FNAC PARIS S.A</t>
  </si>
  <si>
    <t>Magasin FNAC</t>
  </si>
  <si>
    <t>Service Comptabilité FRANCE /  BP107</t>
  </si>
  <si>
    <t>3 Avenue Charles LINDBERGH</t>
  </si>
  <si>
    <t>WISSOUS</t>
  </si>
  <si>
    <t>FUJITSU</t>
  </si>
  <si>
    <t>Fujitsu Thechnoogy Soulotions</t>
  </si>
  <si>
    <t>29 Quai Aulagnier</t>
  </si>
  <si>
    <t>FR-92665 Asniers sur Seine</t>
  </si>
  <si>
    <t>Asniers sur Seine</t>
  </si>
  <si>
    <t>GAM</t>
  </si>
  <si>
    <t>GAM ITP IMEX - Service Mobilier</t>
  </si>
  <si>
    <t>BNP - Paribas</t>
  </si>
  <si>
    <t>Mme Pascale Rideray/ACI - CBC05C1</t>
  </si>
  <si>
    <t>14 Boulevard Poissonniere</t>
  </si>
  <si>
    <t>GE</t>
  </si>
  <si>
    <t>GEMS-SCS</t>
  </si>
  <si>
    <t>BID310240</t>
  </si>
  <si>
    <t>Supplier Billing Service</t>
  </si>
  <si>
    <t>283 Rue de la Minière BP34</t>
  </si>
  <si>
    <t>BUC CEDEX</t>
  </si>
  <si>
    <t>GEMALTO</t>
  </si>
  <si>
    <t>Gemalto SA</t>
  </si>
  <si>
    <t>TSA 71777</t>
  </si>
  <si>
    <t>FR-37911 Tours Cedex 9</t>
  </si>
  <si>
    <t>Tours Cedex 9</t>
  </si>
  <si>
    <t>GENERALI P</t>
  </si>
  <si>
    <t>GENERALI  PITH</t>
  </si>
  <si>
    <t>7-11 Boulevard HAUSSMAN</t>
  </si>
  <si>
    <t>Comptabilité Frais Généraux</t>
  </si>
  <si>
    <t>PARIS Cedex 09</t>
  </si>
  <si>
    <t>GENERALI V</t>
  </si>
  <si>
    <t>Generali VIE</t>
  </si>
  <si>
    <t>T S A 60011</t>
  </si>
  <si>
    <t>FR-75442 Paris Cedex 09</t>
  </si>
  <si>
    <t>Paris Cedex 09</t>
  </si>
  <si>
    <t>GEPSA</t>
  </si>
  <si>
    <t>Etablissement d'ORVAULT</t>
  </si>
  <si>
    <t>TSA 21890</t>
  </si>
  <si>
    <t>Nanterre</t>
  </si>
  <si>
    <t>G E P S A</t>
  </si>
  <si>
    <t>Etablissement Rennes - Vezin</t>
  </si>
  <si>
    <t>Batiment Olympe</t>
  </si>
  <si>
    <t>23 Rue Jules Rimet</t>
  </si>
  <si>
    <t>Saint Denis</t>
  </si>
  <si>
    <t>GIE AG2R R</t>
  </si>
  <si>
    <t>GIE AG2R Reunica</t>
  </si>
  <si>
    <t>ADLACM / UB 167</t>
  </si>
  <si>
    <t>TSA 70038</t>
  </si>
  <si>
    <t>FR-59889 Lille Cedex 9</t>
  </si>
  <si>
    <t>Lille Cedex 9</t>
  </si>
  <si>
    <t>GIE AGIRC</t>
  </si>
  <si>
    <t>GIE AGIRC-ARRCO</t>
  </si>
  <si>
    <t>DPOP GESTION SERVICE SGX</t>
  </si>
  <si>
    <t>16-18 RUE JULES CESAR</t>
  </si>
  <si>
    <t>GIE GAMBET</t>
  </si>
  <si>
    <t>GIE GAMBETTA IMMOBILIER</t>
  </si>
  <si>
    <t>44 Avenue Léon Gambetta</t>
  </si>
  <si>
    <t>FR-49300</t>
  </si>
  <si>
    <t>CHOLET</t>
  </si>
  <si>
    <t>199I0243</t>
  </si>
  <si>
    <t>GIVEAWAY</t>
  </si>
  <si>
    <t>FR-93421 VILLEPINTE</t>
  </si>
  <si>
    <t>GIVENCHY</t>
  </si>
  <si>
    <t>Givenchy</t>
  </si>
  <si>
    <t>3 Avenue Georges V</t>
  </si>
  <si>
    <t>GOUJON</t>
  </si>
  <si>
    <t>Goujon Bureau</t>
  </si>
  <si>
    <t>54 Route de Choisy</t>
  </si>
  <si>
    <t>ZI Nord</t>
  </si>
  <si>
    <t>GROUPE CA</t>
  </si>
  <si>
    <t>Groupe Canal + SA</t>
  </si>
  <si>
    <t>1 Place du Spectacle</t>
  </si>
  <si>
    <t>FR-92863 Issy les Moulineaux Cedex09</t>
  </si>
  <si>
    <t>Issy les Moulineaux</t>
  </si>
  <si>
    <t>GROUPE LOO</t>
  </si>
  <si>
    <t>Groupe Loos</t>
  </si>
  <si>
    <t>11 Avenue de Bruxelles</t>
  </si>
  <si>
    <t>FR-68350 Didenheim</t>
  </si>
  <si>
    <t>Didenheim</t>
  </si>
  <si>
    <t>HANDIEXPER</t>
  </si>
  <si>
    <t>HANDIExpeRH</t>
  </si>
  <si>
    <t>40 Rue Eugene JACQUET</t>
  </si>
  <si>
    <t>FR-59700 MARCQ en BAROEUL</t>
  </si>
  <si>
    <t>MARCQ en BAROEUL</t>
  </si>
  <si>
    <t>HARMONIE</t>
  </si>
  <si>
    <t>Harmonie Medical Service</t>
  </si>
  <si>
    <t>2 Avenue Des Hauts de la Chaume</t>
  </si>
  <si>
    <t>FR-85280 Saint Benoit</t>
  </si>
  <si>
    <t>FR-85280</t>
  </si>
  <si>
    <t>Saint Benoit</t>
  </si>
  <si>
    <t>HARMONY</t>
  </si>
  <si>
    <t>HARMONY-DML</t>
  </si>
  <si>
    <t>38, Avenue Vincent d'Indy</t>
  </si>
  <si>
    <t>FR-30100 ALES</t>
  </si>
  <si>
    <t>ALES</t>
  </si>
  <si>
    <t>HELPLINE</t>
  </si>
  <si>
    <t>Helpline</t>
  </si>
  <si>
    <t>171 Avenue Georges Clemenceau</t>
  </si>
  <si>
    <t>FR-92000 Nanterre</t>
  </si>
  <si>
    <t>HERMES</t>
  </si>
  <si>
    <t>Hermes Sellier</t>
  </si>
  <si>
    <t>Comptabilité fournisseurs</t>
  </si>
  <si>
    <t>12-16-Rue Auger</t>
  </si>
  <si>
    <t>TSA 400001</t>
  </si>
  <si>
    <t>Pantin Cedex</t>
  </si>
  <si>
    <t>HEVEA</t>
  </si>
  <si>
    <t>3 B  RUE ARMAND BARTHET</t>
  </si>
  <si>
    <t>FR-25000 BESANCON</t>
  </si>
  <si>
    <t>BESANCO</t>
  </si>
  <si>
    <t>HOPITAL</t>
  </si>
  <si>
    <t>Hôpital Privé de la Seine St Denis</t>
  </si>
  <si>
    <t>7 Avenue Henri Barbusse</t>
  </si>
  <si>
    <t>FR-93156 Le Blanc-Mesnil</t>
  </si>
  <si>
    <t>Le Blanc-Mesnil</t>
  </si>
  <si>
    <t>HOPITAL R</t>
  </si>
  <si>
    <t>Hopital Rene Muret Bigottini</t>
  </si>
  <si>
    <t>Service Facturier AP/HP</t>
  </si>
  <si>
    <t>TSA 21601</t>
  </si>
  <si>
    <t>FR-59781 Lille Cedex 9</t>
  </si>
  <si>
    <t>HOPLA</t>
  </si>
  <si>
    <t>HOPLA  ARCHITECTURE</t>
  </si>
  <si>
    <t>259 rue des Erables</t>
  </si>
  <si>
    <t>FR-69009 LYON</t>
  </si>
  <si>
    <t>HYPER</t>
  </si>
  <si>
    <t>Hyper Buro</t>
  </si>
  <si>
    <t>71 Avenue Ernest-Cristal</t>
  </si>
  <si>
    <t>FR-63170 Aubière</t>
  </si>
  <si>
    <t>Aubière</t>
  </si>
  <si>
    <t>IB DIFFUSI</t>
  </si>
  <si>
    <t>IB Diffusion</t>
  </si>
  <si>
    <t>1 Square de Franche Comté</t>
  </si>
  <si>
    <t>FR-76240 Bonsecours</t>
  </si>
  <si>
    <t>IDCS</t>
  </si>
  <si>
    <t>ID Concept System</t>
  </si>
  <si>
    <t>43/45 rue André Boulle</t>
  </si>
  <si>
    <t>FR-41000 Blois</t>
  </si>
  <si>
    <t>Blois</t>
  </si>
  <si>
    <t>IKEA FRANC</t>
  </si>
  <si>
    <t>IKEA FRANCE SNS EVRY</t>
  </si>
  <si>
    <t>.</t>
  </si>
  <si>
    <t>ZI LE CLOS AUX POIS</t>
  </si>
  <si>
    <t>EVRY CEDEX</t>
  </si>
  <si>
    <t>Meuble IKEA France SAS</t>
  </si>
  <si>
    <t>425 Rue Henri Barbusse</t>
  </si>
  <si>
    <t>FR-78370 PLAISIR</t>
  </si>
  <si>
    <t>PLAISIR</t>
  </si>
  <si>
    <t>IN FINE</t>
  </si>
  <si>
    <t>In Fine Amenagement - Sarl Satine</t>
  </si>
  <si>
    <t>50 Rue d'Alsace</t>
  </si>
  <si>
    <t>FR-88000 EPINAL</t>
  </si>
  <si>
    <t>INDESK</t>
  </si>
  <si>
    <t>INDITEX</t>
  </si>
  <si>
    <t>Inditex</t>
  </si>
  <si>
    <t>80 Avenue des Terroirs de France</t>
  </si>
  <si>
    <t>FR-75607 Paris Cedex 12</t>
  </si>
  <si>
    <t>Paris Cedex 12</t>
  </si>
  <si>
    <t>INTERMARCH</t>
  </si>
  <si>
    <t>Intermarché SA Sodichar</t>
  </si>
  <si>
    <t>Avenue Morane Saulnier</t>
  </si>
  <si>
    <t>A l'attention de Elisabeth Pasquier</t>
  </si>
  <si>
    <t>FR-78530 BUC</t>
  </si>
  <si>
    <t>INTERNATIO</t>
  </si>
  <si>
    <t>International Trading &amp; Lighting</t>
  </si>
  <si>
    <t>4 rue Gaston Romazzotti</t>
  </si>
  <si>
    <t>Ecoparc</t>
  </si>
  <si>
    <t>FR-67120 MOLSHEILM</t>
  </si>
  <si>
    <t>MOLSHEIM</t>
  </si>
  <si>
    <t>IRM LIBERA</t>
  </si>
  <si>
    <t>SA IRM Liberale 94</t>
  </si>
  <si>
    <t>24 Rue Charles de Gaulle</t>
  </si>
  <si>
    <t>FR-94140 Alfortville</t>
  </si>
  <si>
    <t>JEAN ARBET</t>
  </si>
  <si>
    <t>Arbet Amenagement</t>
  </si>
  <si>
    <t>30 av Henri Bordeaux</t>
  </si>
  <si>
    <t>FR-73160 Cognin</t>
  </si>
  <si>
    <t>Cognin</t>
  </si>
  <si>
    <t>JEAN PAUL</t>
  </si>
  <si>
    <t>Jean Paul Gaultier</t>
  </si>
  <si>
    <t>325 rue Saint Martin</t>
  </si>
  <si>
    <t>Service comptable</t>
  </si>
  <si>
    <t>FR-75003 Paris</t>
  </si>
  <si>
    <t>JIPPI SARL</t>
  </si>
  <si>
    <t>42 RUE DE BRETAGNE</t>
  </si>
  <si>
    <t>JURA COURT</t>
  </si>
  <si>
    <t>Jura Courtage Ropelato SARL</t>
  </si>
  <si>
    <t>12 Rue Louis Legrand</t>
  </si>
  <si>
    <t>FR-39140 Bletterans</t>
  </si>
  <si>
    <t>Bletterans</t>
  </si>
  <si>
    <t>KINNARPS F</t>
  </si>
  <si>
    <t>Kinnarps S.A.</t>
  </si>
  <si>
    <t>1712 Route de Quarantes Sous</t>
  </si>
  <si>
    <t>FR-78630 ORGEVAL</t>
  </si>
  <si>
    <t>Orgeval</t>
  </si>
  <si>
    <t>KIRCHNER</t>
  </si>
  <si>
    <t>Kirchner Bureautique</t>
  </si>
  <si>
    <t>1 Rue de Strasbourg</t>
  </si>
  <si>
    <t>BP 30101</t>
  </si>
  <si>
    <t>FR-57403 Sarrebourg Cedex</t>
  </si>
  <si>
    <t>Sarrebourg Cedex</t>
  </si>
  <si>
    <t>L IMPRES</t>
  </si>
  <si>
    <t>L’Impression</t>
  </si>
  <si>
    <t>5 bis avenue Maurice Ravel</t>
  </si>
  <si>
    <t>FR-92160 ANTONY</t>
  </si>
  <si>
    <t>ANTONY</t>
  </si>
  <si>
    <t>L'ESPACE</t>
  </si>
  <si>
    <t>L'Espace Ergomomique</t>
  </si>
  <si>
    <t>5bis Avenue PATTON</t>
  </si>
  <si>
    <t>FR-54320 MAXEVILLE</t>
  </si>
  <si>
    <t>L'Espace</t>
  </si>
  <si>
    <t>99 Avenue Louis Roche</t>
  </si>
  <si>
    <t>Peripark Batiment D1</t>
  </si>
  <si>
    <t>FR- 92230 Gennevilliers</t>
  </si>
  <si>
    <t>L'OREAL</t>
  </si>
  <si>
    <t>L'OREAL S.A</t>
  </si>
  <si>
    <t>MCD501</t>
  </si>
  <si>
    <t>ETS Corporate - Service Comptabilité</t>
  </si>
  <si>
    <t>8 - 12 Impasse Barbier</t>
  </si>
  <si>
    <t>Clichy</t>
  </si>
  <si>
    <t>L'Oreal S.A</t>
  </si>
  <si>
    <t>O A C 503 / Service cmptable</t>
  </si>
  <si>
    <t>Etablissement Produit Professionnels</t>
  </si>
  <si>
    <t>30 Avenue d'Alsace</t>
  </si>
  <si>
    <t>Levallois-Perrert</t>
  </si>
  <si>
    <t>L'OREAL Produits</t>
  </si>
  <si>
    <t xml:space="preserve"> de Luxe International</t>
  </si>
  <si>
    <t>62, quai Charles Pasqua / CS30141</t>
  </si>
  <si>
    <t>Levallois Perret Ced</t>
  </si>
  <si>
    <t>LA BOUTIQU</t>
  </si>
  <si>
    <t>Boutique dos PARIS</t>
  </si>
  <si>
    <t>20 Rue de MAUBEUGE</t>
  </si>
  <si>
    <t>FR-75009  Paris</t>
  </si>
  <si>
    <t>LA SOB</t>
  </si>
  <si>
    <t>Labrador</t>
  </si>
  <si>
    <t>8 Rue Lantiez</t>
  </si>
  <si>
    <t>3 rue André Karman</t>
  </si>
  <si>
    <t>FR-93300 AUBERVILLIERS</t>
  </si>
  <si>
    <t>AUBERVILLIERS</t>
  </si>
  <si>
    <t>LCL</t>
  </si>
  <si>
    <t>LCL Ddr Antille-Guyanne</t>
  </si>
  <si>
    <t>Auto-Immo-Log-Sécu</t>
  </si>
  <si>
    <t>21 Rue Gambetta</t>
  </si>
  <si>
    <t>FR-97110 Pointe a Pitre</t>
  </si>
  <si>
    <t>Pointe a Pitre</t>
  </si>
  <si>
    <t>LE BUREAU</t>
  </si>
  <si>
    <t>LBC - Le Bureau Contemporain</t>
  </si>
  <si>
    <t>23 Allée du Clos des Charmes Collegi</t>
  </si>
  <si>
    <t>ZA Les Portes de la Fortes</t>
  </si>
  <si>
    <t>FR - 77615 Marne la Vallee Cedex 03</t>
  </si>
  <si>
    <t>Marne la Vallee Cede</t>
  </si>
  <si>
    <t>LE LABO</t>
  </si>
  <si>
    <t>Le Labo</t>
  </si>
  <si>
    <t>20 Rue Alfred de Vigny</t>
  </si>
  <si>
    <t>LEGRANDCUB</t>
  </si>
  <si>
    <t>25 rue Condorcet</t>
  </si>
  <si>
    <t>FLEURY MEROGIS</t>
  </si>
  <si>
    <t>LES ATELIE</t>
  </si>
  <si>
    <t>Les Ateliers de VERNEUIL en HALATTE</t>
  </si>
  <si>
    <t>Service Comptabilité  Fournisseur</t>
  </si>
  <si>
    <t>12 Rue DUPHOT</t>
  </si>
  <si>
    <t>FR-75001 PARIS</t>
  </si>
  <si>
    <t>LESCATE</t>
  </si>
  <si>
    <t>Parc des Reflets PARIS Nord 2</t>
  </si>
  <si>
    <t>165 Avenue du Bois de la PIPE</t>
  </si>
  <si>
    <t>BP51231</t>
  </si>
  <si>
    <t>Roissy Ch. De Gaulle</t>
  </si>
  <si>
    <t>LEVALLOIS</t>
  </si>
  <si>
    <t>Levallois Distrubution</t>
  </si>
  <si>
    <t>38 Rue d'Alsace</t>
  </si>
  <si>
    <t>FR-92300 Levallois Perret</t>
  </si>
  <si>
    <t>Levallois Perret</t>
  </si>
  <si>
    <t>LIGNE A</t>
  </si>
  <si>
    <t>Ligne Actuelle</t>
  </si>
  <si>
    <t>31A Rue des Blancs Monts</t>
  </si>
  <si>
    <t>FR-51350 Courmontreuil</t>
  </si>
  <si>
    <t>Courmontreuil</t>
  </si>
  <si>
    <t>LINEAME</t>
  </si>
  <si>
    <t>Lineame SARL EPC</t>
  </si>
  <si>
    <t>520 Route des Vernes - ZI de Pringy</t>
  </si>
  <si>
    <t>FR-74370 Pringy (Annecy)</t>
  </si>
  <si>
    <t>Pringy (Annecy)</t>
  </si>
  <si>
    <t>LOC EVENT</t>
  </si>
  <si>
    <t>LOC Event</t>
  </si>
  <si>
    <t>65 Rue Violet</t>
  </si>
  <si>
    <t>LOGITRADE</t>
  </si>
  <si>
    <t>PA JEAN MERMOZ</t>
  </si>
  <si>
    <t>52 RUE GUYNEMER</t>
  </si>
  <si>
    <t>CASTENLAU</t>
  </si>
  <si>
    <t>LOREMAB</t>
  </si>
  <si>
    <t>2 Avenue Leon GAMBETTA</t>
  </si>
  <si>
    <t>LOUIS PARI</t>
  </si>
  <si>
    <t>Louis Vuitton Malletier</t>
  </si>
  <si>
    <t>Service Comptabilité Fournisseur</t>
  </si>
  <si>
    <t>2 Rue du Pont NEUF</t>
  </si>
  <si>
    <t>FR-75034 PARIS Cedex 01</t>
  </si>
  <si>
    <t>PARIS Cedex 01</t>
  </si>
  <si>
    <t>LOUIT DIFF</t>
  </si>
  <si>
    <t>Louit Diffusion</t>
  </si>
  <si>
    <t>70 Avenue du Drapeau</t>
  </si>
  <si>
    <t>FR-21000 Dijon</t>
  </si>
  <si>
    <t>LVMH RECHE</t>
  </si>
  <si>
    <t>LVMH Recherche</t>
  </si>
  <si>
    <t>Service comptabilité fournisseur</t>
  </si>
  <si>
    <t>185 Avenue de Verdun</t>
  </si>
  <si>
    <t>FR-45804 Saint Jean de Braye Cedex</t>
  </si>
  <si>
    <t>LYON BUREA</t>
  </si>
  <si>
    <t>LYON BUREAU</t>
  </si>
  <si>
    <t>16 avenue de Saxe</t>
  </si>
  <si>
    <t>FR-69006 LYON</t>
  </si>
  <si>
    <t>MABEO INDU</t>
  </si>
  <si>
    <t>Mabeo Industries SAS</t>
  </si>
  <si>
    <t>18 Avenue Arsene d'Arsonval</t>
  </si>
  <si>
    <t>FR-01000 Bourg en Bresse</t>
  </si>
  <si>
    <t>Bourg en Bresse</t>
  </si>
  <si>
    <t>MAIRIE DE</t>
  </si>
  <si>
    <t>Mairie de Bussy Saint Georges</t>
  </si>
  <si>
    <t>Place de la Mairie</t>
  </si>
  <si>
    <t>FR-77600 Bussy Saint Georges</t>
  </si>
  <si>
    <t>Bussy Saint Georges</t>
  </si>
  <si>
    <t>MAISON DU</t>
  </si>
  <si>
    <t>Maison du Danemark</t>
  </si>
  <si>
    <t>142 Avenue des Champs Elysées</t>
  </si>
  <si>
    <t>MAKE UP</t>
  </si>
  <si>
    <t>Make Up For Ever</t>
  </si>
  <si>
    <t>16/18 Rue Thomas Edison</t>
  </si>
  <si>
    <t>FR-92230 Gennevilliers</t>
  </si>
  <si>
    <t>556 avenue de Limoges</t>
  </si>
  <si>
    <t>CS88704</t>
  </si>
  <si>
    <t>FR-79027 NIORT CEDEX</t>
  </si>
  <si>
    <t>MARSH</t>
  </si>
  <si>
    <t>La DEFENSE 9 - Tour ARIANE</t>
  </si>
  <si>
    <t>71 Voie des SCULPTEURS</t>
  </si>
  <si>
    <t>PARIS LA DEFENSE</t>
  </si>
  <si>
    <t>MARVINGIL</t>
  </si>
  <si>
    <t>S A S Marvingil Intermarché</t>
  </si>
  <si>
    <t>1 Rue isaac Newton</t>
  </si>
  <si>
    <t>FR-93600 Aulnay Sous Bois</t>
  </si>
  <si>
    <t>Aulnay Sous Bois</t>
  </si>
  <si>
    <t>MATIN PLUS</t>
  </si>
  <si>
    <t>Matin Plus</t>
  </si>
  <si>
    <t>1 Rue les Enfants du Paradis</t>
  </si>
  <si>
    <t>Arcs de Seine - BAT C</t>
  </si>
  <si>
    <t>MAUBREY</t>
  </si>
  <si>
    <t>Maubrey Bureautique SAS</t>
  </si>
  <si>
    <t>4 Rue Paul Henri Spaak</t>
  </si>
  <si>
    <t>Parc du Grand Troyes</t>
  </si>
  <si>
    <t>FR-10300 Sainte Savine</t>
  </si>
  <si>
    <t>Sainte Savine</t>
  </si>
  <si>
    <t>MBS</t>
  </si>
  <si>
    <t>MBS Domont</t>
  </si>
  <si>
    <t>15 Rue de la Briqueterie</t>
  </si>
  <si>
    <t>FR-95330 Domont</t>
  </si>
  <si>
    <t>MC DONALDS</t>
  </si>
  <si>
    <t>Mc Donald's France Services</t>
  </si>
  <si>
    <t>1 Rue Gustave Eiffel</t>
  </si>
  <si>
    <t>FR-78045 Guyancourt Cedex</t>
  </si>
  <si>
    <t>Guyancourt Cedex</t>
  </si>
  <si>
    <t>MECAELEC</t>
  </si>
  <si>
    <t>Mecaelec</t>
  </si>
  <si>
    <t>59 Rue Saint Sauveur - BP 244</t>
  </si>
  <si>
    <t>FR-91160 Ballainvilliers</t>
  </si>
  <si>
    <t>Ballainvilliers</t>
  </si>
  <si>
    <t>MECAMONTAG</t>
  </si>
  <si>
    <t>Mecamontage</t>
  </si>
  <si>
    <t>Z A du Guimand</t>
  </si>
  <si>
    <t>11 Rue Benjamin Franklin</t>
  </si>
  <si>
    <t>Mallisard</t>
  </si>
  <si>
    <t>MEDIA P</t>
  </si>
  <si>
    <t>Média Perfect</t>
  </si>
  <si>
    <t>Parc des Essarts</t>
  </si>
  <si>
    <t>Rue Latecoere</t>
  </si>
  <si>
    <t>FR-42160 Andrezieux-Boutheon</t>
  </si>
  <si>
    <t>Andrezieux-Boutheon</t>
  </si>
  <si>
    <t>MEDICA</t>
  </si>
  <si>
    <t>Medica Ergo SARL</t>
  </si>
  <si>
    <t>2 quai Jules Courmont</t>
  </si>
  <si>
    <t>MEISTRE</t>
  </si>
  <si>
    <t>Meistre</t>
  </si>
  <si>
    <t>26 Rue de Village</t>
  </si>
  <si>
    <t>FR-13006 Marseille Cantini</t>
  </si>
  <si>
    <t>Marseille Cantini</t>
  </si>
  <si>
    <t>MERCER</t>
  </si>
  <si>
    <t>MERCER  FRANCE SAS</t>
  </si>
  <si>
    <t>Comptabilité FOURNISSUERS</t>
  </si>
  <si>
    <t>La Defence 9 -Tour Ariane</t>
  </si>
  <si>
    <t>FR-92088 Paris - La Defence Cedex</t>
  </si>
  <si>
    <t>Paris - La Defence 9</t>
  </si>
  <si>
    <t>M F P</t>
  </si>
  <si>
    <t>26 Rue Oradour dur Glane</t>
  </si>
  <si>
    <t>MHP</t>
  </si>
  <si>
    <t>Chez Couleurs d' ILES</t>
  </si>
  <si>
    <t>Les Hauts de Californie</t>
  </si>
  <si>
    <t>LE  LAMENTIN</t>
  </si>
  <si>
    <t>MINEFI</t>
  </si>
  <si>
    <t>O F A</t>
  </si>
  <si>
    <t>C B C M Finances -Service Facturier</t>
  </si>
  <si>
    <t>Bat NECKER - TELEDOC 716</t>
  </si>
  <si>
    <t>120 Rue de BERCY</t>
  </si>
  <si>
    <t>PARIS Cedex 12</t>
  </si>
  <si>
    <t>MINHAL</t>
  </si>
  <si>
    <t>Minhal France SA</t>
  </si>
  <si>
    <t>1 Rue Scribe</t>
  </si>
  <si>
    <t>MINISTERE</t>
  </si>
  <si>
    <t>SCBCM Ministère Sociaux</t>
  </si>
  <si>
    <t>Département Comptable Ministériel</t>
  </si>
  <si>
    <t>DEPENSE - SFACT/Pièce 2308</t>
  </si>
  <si>
    <t>14 Avenue Duquesne</t>
  </si>
  <si>
    <t>Paris 07 SP</t>
  </si>
  <si>
    <t>MINISTERE de la JUSTICE</t>
  </si>
  <si>
    <t>Service FACTURIER</t>
  </si>
  <si>
    <t>Place VENDOME</t>
  </si>
  <si>
    <t>13 Place VENDOME</t>
  </si>
  <si>
    <t>Ministere de la Justice</t>
  </si>
  <si>
    <t>Serv.Exec.des DP: SGJPFSE031</t>
  </si>
  <si>
    <t>PFI Sud/DEBC-AP</t>
  </si>
  <si>
    <t>Im Aurélien II/2 Impasse Bourdeville</t>
  </si>
  <si>
    <t>Service Exéc des F: SGJPFSE059</t>
  </si>
  <si>
    <t>C N T F E / CS 80168</t>
  </si>
  <si>
    <t>FR-53102 Mayennes Cedex</t>
  </si>
  <si>
    <t>Mayennes Cedex</t>
  </si>
  <si>
    <t>P F I IDF - DEBC</t>
  </si>
  <si>
    <t>Site de la Ferme Champagne</t>
  </si>
  <si>
    <t>Rue des Palomes, BP 54</t>
  </si>
  <si>
    <t>Savigny sur Orge</t>
  </si>
  <si>
    <t>MME GIABIC</t>
  </si>
  <si>
    <t>Mme Giabicani Evelyne</t>
  </si>
  <si>
    <t>9 Rue Victor Hugo</t>
  </si>
  <si>
    <t>MOBALITS</t>
  </si>
  <si>
    <t>Mobaltis SAS</t>
  </si>
  <si>
    <t>54 rue de Tilloy BP80956</t>
  </si>
  <si>
    <t>FR-6009 Beauvais Cedex</t>
  </si>
  <si>
    <t>Beauvais Cedex</t>
  </si>
  <si>
    <t>MOBIPRO</t>
  </si>
  <si>
    <t>MOBIPRO.NC SARL</t>
  </si>
  <si>
    <t>18 rue Papin</t>
  </si>
  <si>
    <t>ZI Ducos</t>
  </si>
  <si>
    <t>Nouvelle Calédonie</t>
  </si>
  <si>
    <t>MOBYLIS</t>
  </si>
  <si>
    <t>Mobylis</t>
  </si>
  <si>
    <t>Le Semanet</t>
  </si>
  <si>
    <t>2 Allée de la Combe</t>
  </si>
  <si>
    <t>FR-69380 Lissieu</t>
  </si>
  <si>
    <t xml:space="preserve"> Lissieu</t>
  </si>
  <si>
    <t>MODELE CLI</t>
  </si>
  <si>
    <t>C M N</t>
  </si>
  <si>
    <t>Domaine National de St CLOUD</t>
  </si>
  <si>
    <t>St CLOUD</t>
  </si>
  <si>
    <t>MONACO MOB</t>
  </si>
  <si>
    <t>Monaco Mobilier Service SARL</t>
  </si>
  <si>
    <t>11 Allee Guillaume Apollinaire</t>
  </si>
  <si>
    <t>FR-98000 Monaco</t>
  </si>
  <si>
    <t>MONOPRIX</t>
  </si>
  <si>
    <t>S.A MONOPRIX</t>
  </si>
  <si>
    <t>14/16 Rue Marc BLOCH</t>
  </si>
  <si>
    <t>FR-92116 CLICHY Cedex</t>
  </si>
  <si>
    <t>CLICHY Cedex</t>
  </si>
  <si>
    <t>MR PIERRE-</t>
  </si>
  <si>
    <t>Mr Pierre-Francois Martin-Laval</t>
  </si>
  <si>
    <t>3 Rue Protis</t>
  </si>
  <si>
    <t>FR-13007 Marseille</t>
  </si>
  <si>
    <t>MUSEE DU L</t>
  </si>
  <si>
    <t>SERVICE INTERIEUR</t>
  </si>
  <si>
    <t>PAVILLON MOLLEN</t>
  </si>
  <si>
    <t>PARIS CEDEX 01</t>
  </si>
  <si>
    <t>MUTATION</t>
  </si>
  <si>
    <t>Mutation Bretagne</t>
  </si>
  <si>
    <t>41 Rue Chaigneau</t>
  </si>
  <si>
    <t>FR-56100 Lorient</t>
  </si>
  <si>
    <t>Lorient</t>
  </si>
  <si>
    <t>Natixis - Mission Handicap</t>
  </si>
  <si>
    <t>CSP Fournisseurs - BP 4</t>
  </si>
  <si>
    <t>30 Avenue Pierre Mendes FRANCE</t>
  </si>
  <si>
    <t>FR-75060 Paris Cedex 02</t>
  </si>
  <si>
    <t>Paris Cedex 2</t>
  </si>
  <si>
    <t>NATIXIS AS</t>
  </si>
  <si>
    <t>Natixis PAYMENT SOLUTION</t>
  </si>
  <si>
    <t>CSP Fournisseurs</t>
  </si>
  <si>
    <t>BP4</t>
  </si>
  <si>
    <t>FR-75060 PARIS CEDEX 02</t>
  </si>
  <si>
    <t>NATIXIS PA</t>
  </si>
  <si>
    <t>Natixis Payment Solution</t>
  </si>
  <si>
    <t>5 Avenue de la Liberte</t>
  </si>
  <si>
    <t>FR-94220 Charenton le Pont</t>
  </si>
  <si>
    <t>Charenton le Pont</t>
  </si>
  <si>
    <t>NEL</t>
  </si>
  <si>
    <t>Nel Mobilier</t>
  </si>
  <si>
    <t>14 Boulevard Général LECLERC</t>
  </si>
  <si>
    <t>FR-92000 NANTERRE</t>
  </si>
  <si>
    <t>NEXEE</t>
  </si>
  <si>
    <t>12-14 Rue de la Treate</t>
  </si>
  <si>
    <t>FR-95310 CONFLANS SAINTE HONORINE</t>
  </si>
  <si>
    <t>Saint Ouen l'Aumône</t>
  </si>
  <si>
    <t>Niji</t>
  </si>
  <si>
    <t>14 Boulevard des Frères Voisins</t>
  </si>
  <si>
    <t>FR-92795 Issy les Moulineaux Cedex</t>
  </si>
  <si>
    <t>199I0240</t>
  </si>
  <si>
    <t>OFFICE</t>
  </si>
  <si>
    <t>OFFICE CON</t>
  </si>
  <si>
    <t>OFFICE CONCEPT</t>
  </si>
  <si>
    <t>Z A C de FOLLIOUSES</t>
  </si>
  <si>
    <t>Rue des Monts d'OR</t>
  </si>
  <si>
    <t>MIRIBEL-Les ECHETS</t>
  </si>
  <si>
    <t>ORANGE</t>
  </si>
  <si>
    <t>Orange - CSPCF</t>
  </si>
  <si>
    <t>Compatibliité Fournisseurs</t>
  </si>
  <si>
    <t>T S A 28106</t>
  </si>
  <si>
    <t>FR-76721 Rouen Cedex</t>
  </si>
  <si>
    <t>Rouen Cedex</t>
  </si>
  <si>
    <t>OREXAD</t>
  </si>
  <si>
    <t>Orexad</t>
  </si>
  <si>
    <t>1 Rue de la Mouchetière</t>
  </si>
  <si>
    <t>BP 69</t>
  </si>
  <si>
    <t>FR-45142 St Jean de la Ruelle</t>
  </si>
  <si>
    <t>St Jean de la Ruelle</t>
  </si>
  <si>
    <t>ORGANISATI</t>
  </si>
  <si>
    <t>Organisation Pierre Palais</t>
  </si>
  <si>
    <t>22 Quai General Sarrail</t>
  </si>
  <si>
    <t>FR- 69006 Lyon</t>
  </si>
  <si>
    <t>OUEST BURE</t>
  </si>
  <si>
    <t>Ouest Bureau</t>
  </si>
  <si>
    <t>FR-35522 La Meziere Cedex</t>
  </si>
  <si>
    <t>OUTILACIER</t>
  </si>
  <si>
    <t>Outilacier</t>
  </si>
  <si>
    <t>3 Rue Sigmud Freud</t>
  </si>
  <si>
    <t>FR-69120  Vaulx en Velin</t>
  </si>
  <si>
    <t>Vaulx en Velin</t>
  </si>
  <si>
    <t>PAPREC</t>
  </si>
  <si>
    <t>Paprec Ile de France Nord</t>
  </si>
  <si>
    <t>3/5 rue Pascal</t>
  </si>
  <si>
    <t>FR-93120 La Courneuve</t>
  </si>
  <si>
    <t>La Courneuve</t>
  </si>
  <si>
    <t>PAREXEL</t>
  </si>
  <si>
    <t>Parexel International</t>
  </si>
  <si>
    <t>190 Rue Championnet</t>
  </si>
  <si>
    <t>FR-75018 Paris</t>
  </si>
  <si>
    <t>Paritel Operateur</t>
  </si>
  <si>
    <t>118/190 Bld de Verdun</t>
  </si>
  <si>
    <t>Energie Park</t>
  </si>
  <si>
    <t>PARTENAIR</t>
  </si>
  <si>
    <t>Partenaires FC</t>
  </si>
  <si>
    <t>7 Z I des Corroyes</t>
  </si>
  <si>
    <t>FR-78730 Saint Arnoult en Yvelines</t>
  </si>
  <si>
    <t>Saint Arnoult en Yve</t>
  </si>
  <si>
    <t>PITCHPIN</t>
  </si>
  <si>
    <t>Pitchpin Ergonomie</t>
  </si>
  <si>
    <t>320 Rue Joséphine PENCALET</t>
  </si>
  <si>
    <t>FR-29200 Brest</t>
  </si>
  <si>
    <t>PLANET INT</t>
  </si>
  <si>
    <t>Planet Inter</t>
  </si>
  <si>
    <t>10 BOULEVARD DE MAGENTA</t>
  </si>
  <si>
    <t>POLE EMPLO</t>
  </si>
  <si>
    <t>PÔLE Emploi</t>
  </si>
  <si>
    <t>Direction Administrative &amp; Financièr</t>
  </si>
  <si>
    <t>Immeuble " Le PLUTON "</t>
  </si>
  <si>
    <t>3 Rue GALILEE</t>
  </si>
  <si>
    <t>NOISY LE GRAND CEDEX</t>
  </si>
  <si>
    <t>PRESTIGE</t>
  </si>
  <si>
    <t>Prestige &amp; Collections International</t>
  </si>
  <si>
    <t>FR-92688 Levallois Perret Cedex</t>
  </si>
  <si>
    <t>199I0007</t>
  </si>
  <si>
    <t>PRICE</t>
  </si>
  <si>
    <t>Price simulation FR France</t>
  </si>
  <si>
    <t>PRO BUREAU</t>
  </si>
  <si>
    <t>Pro Bureau Amenagement</t>
  </si>
  <si>
    <t>800 Route de la Seds</t>
  </si>
  <si>
    <t>Techno Parc du Griffon</t>
  </si>
  <si>
    <t>FR-13742 VITROLLES CEDEX</t>
  </si>
  <si>
    <t>VITROLLES CEDEX</t>
  </si>
  <si>
    <t>PSE</t>
  </si>
  <si>
    <t>Parmentier Schmitt Equipement</t>
  </si>
  <si>
    <t>Chez Starburo</t>
  </si>
  <si>
    <t>4 Villa Schlossreben</t>
  </si>
  <si>
    <t>FR-67310 Scharrachbergheim</t>
  </si>
  <si>
    <t>Scharrachbergheim</t>
  </si>
  <si>
    <t>QUERCY SAS</t>
  </si>
  <si>
    <t>121 Avenue du Dr VAILLANT</t>
  </si>
  <si>
    <t>FR-93230 ROMAINVILLE</t>
  </si>
  <si>
    <t>R I A FRAN</t>
  </si>
  <si>
    <t>R I A France</t>
  </si>
  <si>
    <t>6bis Rue FOURNIER</t>
  </si>
  <si>
    <t>RAJA</t>
  </si>
  <si>
    <t>16 rue de I'Etang</t>
  </si>
  <si>
    <t>ZI Paris-Nord 2</t>
  </si>
  <si>
    <t>FR-95977 Roissy CDG Cedex</t>
  </si>
  <si>
    <t>Roissy CDG Cedex</t>
  </si>
  <si>
    <t>RATP</t>
  </si>
  <si>
    <t>CGF/CE Comptabilite Fournisseurs</t>
  </si>
  <si>
    <t>54 Quai de la Rapee - Lac 52</t>
  </si>
  <si>
    <t>FR-75599 Paris Cedex 12</t>
  </si>
  <si>
    <t>RBC</t>
  </si>
  <si>
    <t>SARL Groupe RBC</t>
  </si>
  <si>
    <t>1 avenue de la Fontanisse</t>
  </si>
  <si>
    <t>FR-30660 Gallargues-le-Montueux</t>
  </si>
  <si>
    <t>Gallargues-le-Montue</t>
  </si>
  <si>
    <t>RDAI</t>
  </si>
  <si>
    <t>13 RUE DU MAIL</t>
  </si>
  <si>
    <t>REARD</t>
  </si>
  <si>
    <t>Reard Paris</t>
  </si>
  <si>
    <t>17 Rue Lamennais</t>
  </si>
  <si>
    <t>RMN -GP</t>
  </si>
  <si>
    <t>RMN - GP</t>
  </si>
  <si>
    <t>254-256 Rue de BERCY</t>
  </si>
  <si>
    <t>FR-75577 Paris Cedex 12</t>
  </si>
  <si>
    <t>ROL MOB</t>
  </si>
  <si>
    <t>Rol Mobex</t>
  </si>
  <si>
    <t>42 Rue Guy Moquet</t>
  </si>
  <si>
    <t>ROLAND</t>
  </si>
  <si>
    <t>ROLAND BERGER Stratégie Consulting</t>
  </si>
  <si>
    <t>11 Rue de PRONY</t>
  </si>
  <si>
    <t>RUBIK CONC</t>
  </si>
  <si>
    <t>11 BOULEVARD DE MAGENTA</t>
  </si>
  <si>
    <t>S.O.A</t>
  </si>
  <si>
    <t>SOA  Agencement</t>
  </si>
  <si>
    <t>18 Rue Jules Ferry</t>
  </si>
  <si>
    <t>FR- 69360 Saint Symphorien d'Ozon</t>
  </si>
  <si>
    <t>Saint Symphorien d'O</t>
  </si>
  <si>
    <t>SANOFI</t>
  </si>
  <si>
    <t>SANOFI AVENTIS RECHERCHE ET DEV</t>
  </si>
  <si>
    <t>TSA 81111</t>
  </si>
  <si>
    <t>FR-92767 ANTONY CEDEX</t>
  </si>
  <si>
    <t>ANTONY CEDEX</t>
  </si>
  <si>
    <t>SAS DALLAR</t>
  </si>
  <si>
    <t>SAS Dallard</t>
  </si>
  <si>
    <t>Rue du Progres</t>
  </si>
  <si>
    <t>ZI les Reys de Saulce</t>
  </si>
  <si>
    <t>FR - 26270 Saulce</t>
  </si>
  <si>
    <t>Saulce</t>
  </si>
  <si>
    <t>SC</t>
  </si>
  <si>
    <t>Socièté Cartier SAS</t>
  </si>
  <si>
    <t>10 Cité du Retiro</t>
  </si>
  <si>
    <t>FR-75008  Paris</t>
  </si>
  <si>
    <t>SCANDI</t>
  </si>
  <si>
    <t>SCANDI BUREAU</t>
  </si>
  <si>
    <t>30 Rue Godot de Mauroy</t>
  </si>
  <si>
    <t>FR-75009 PARIS</t>
  </si>
  <si>
    <t>SECTION TE</t>
  </si>
  <si>
    <t>Section Technique Armee de Terre</t>
  </si>
  <si>
    <t>Avenue Gribeauval</t>
  </si>
  <si>
    <t>S A F FINANCE-SATORY-CS90701</t>
  </si>
  <si>
    <t>FR-78013 Versailles</t>
  </si>
  <si>
    <t>Versailles</t>
  </si>
  <si>
    <t>SEGULA</t>
  </si>
  <si>
    <t>Segula Matra Automotive</t>
  </si>
  <si>
    <t>Siége Social</t>
  </si>
  <si>
    <t>19 rue d'Arras</t>
  </si>
  <si>
    <t>FR-92022 Nanterre Cedex</t>
  </si>
  <si>
    <t>Nanterre Cedex</t>
  </si>
  <si>
    <t>SEGULA MATRA TECHNOLOGIES</t>
  </si>
  <si>
    <t>19 Rue d'ARRAS</t>
  </si>
  <si>
    <t>FR-92022 NANTERRE Cedex</t>
  </si>
  <si>
    <t>SENAT</t>
  </si>
  <si>
    <t>Sénat</t>
  </si>
  <si>
    <t>15 RUE DE VAUGIRARD</t>
  </si>
  <si>
    <t>DAPJ</t>
  </si>
  <si>
    <t>FR-75291 PARIS CEDEX 06</t>
  </si>
  <si>
    <t>PARIS CEDEX 06</t>
  </si>
  <si>
    <t>SEVRES</t>
  </si>
  <si>
    <t>Cité de la CERAMIQUE</t>
  </si>
  <si>
    <t>2 Place de la MANUFACTURE</t>
  </si>
  <si>
    <t>199I0241</t>
  </si>
  <si>
    <t>SHOWROOM</t>
  </si>
  <si>
    <t>SIDJI</t>
  </si>
  <si>
    <t>BP20785</t>
  </si>
  <si>
    <t>FR-95004 Cergy Cedex</t>
  </si>
  <si>
    <t>Cergy Cedex</t>
  </si>
  <si>
    <t>SILVERA</t>
  </si>
  <si>
    <t>Silvera SEC</t>
  </si>
  <si>
    <t>58 Avenue KLEBER</t>
  </si>
  <si>
    <t>FR-75011 Paris</t>
  </si>
  <si>
    <t>SIMPLON</t>
  </si>
  <si>
    <t>Simplon Bureau</t>
  </si>
  <si>
    <t>6 Rue de Mariniers</t>
  </si>
  <si>
    <t>FR-94290 Villeneuve le Roi</t>
  </si>
  <si>
    <t>Villeneuve le Roi</t>
  </si>
  <si>
    <t>SIMPLY</t>
  </si>
  <si>
    <t>SIMPLY MARKET CHARENTON</t>
  </si>
  <si>
    <t>3 Place des MARSEILLAIS</t>
  </si>
  <si>
    <t>FR-94220 CHARENTON</t>
  </si>
  <si>
    <t>CHARENTON</t>
  </si>
  <si>
    <t>SMURFIT</t>
  </si>
  <si>
    <t>Smurfit Kappa</t>
  </si>
  <si>
    <t>2 Rue Goethe</t>
  </si>
  <si>
    <t>FR-75116 Paris</t>
  </si>
  <si>
    <t>SNCF</t>
  </si>
  <si>
    <t>SNCF MOBILITES</t>
  </si>
  <si>
    <t>TSA 50810</t>
  </si>
  <si>
    <t>FR-69908 LYON Cedex 20</t>
  </si>
  <si>
    <t>LYON Cedex 20</t>
  </si>
  <si>
    <t>Technicentre industriel de Rennes</t>
  </si>
  <si>
    <t>Pôle Achats</t>
  </si>
  <si>
    <t>ZA de Mivoie  Rue des champs Ruffaux</t>
  </si>
  <si>
    <t>BP 19225-St Jacques de la Lande</t>
  </si>
  <si>
    <t>Rennes cedex 9</t>
  </si>
  <si>
    <t>SOCIETE GE</t>
  </si>
  <si>
    <t>SOCIETE GENERALE</t>
  </si>
  <si>
    <t>16, QUAI VICTOR HUGO</t>
  </si>
  <si>
    <t>MEAUX</t>
  </si>
  <si>
    <t>SODESK</t>
  </si>
  <si>
    <t>SoDesk Mobilier</t>
  </si>
  <si>
    <t>Bâtiment 4 puissance 3</t>
  </si>
  <si>
    <t>ZA de Chavanon 2</t>
  </si>
  <si>
    <t>Monistro Sur Loire</t>
  </si>
  <si>
    <t>SODEXO</t>
  </si>
  <si>
    <t>Sodexo</t>
  </si>
  <si>
    <t>110 Esplanade du Général de Gaulle</t>
  </si>
  <si>
    <t>FR-92931 Paris la Defense Cedex</t>
  </si>
  <si>
    <t>Paris la Defense Ced</t>
  </si>
  <si>
    <t>Sodexo Justice Services</t>
  </si>
  <si>
    <t>Centre Pénitent. de Toulouse Seysses</t>
  </si>
  <si>
    <t>ZA Segla - Voie Danielle Casanova</t>
  </si>
  <si>
    <t>Service Maintence - BP 28</t>
  </si>
  <si>
    <t>Seysses</t>
  </si>
  <si>
    <t>SODIAM</t>
  </si>
  <si>
    <t>Sodiam Exploitation</t>
  </si>
  <si>
    <t>RN1</t>
  </si>
  <si>
    <t>FR-95570 Moisselles</t>
  </si>
  <si>
    <t>Moisselles</t>
  </si>
  <si>
    <t>SOFIP</t>
  </si>
  <si>
    <t>SOFIP EXPORT</t>
  </si>
  <si>
    <t>11 Avenue J.P Timbaud</t>
  </si>
  <si>
    <t>SOLUTION</t>
  </si>
  <si>
    <t>Solution by Steelcase</t>
  </si>
  <si>
    <t>191 rue du 1er Mai</t>
  </si>
  <si>
    <t>92000 NANTERRE</t>
  </si>
  <si>
    <t>SOPROREAL</t>
  </si>
  <si>
    <t>SOPROREAL SNC</t>
  </si>
  <si>
    <t>137 Avenue Jacques DUCLOS</t>
  </si>
  <si>
    <t>FR-93600 AULNAY sous Bois</t>
  </si>
  <si>
    <t>Aulnay-sous-Bois</t>
  </si>
  <si>
    <t>SP BURO</t>
  </si>
  <si>
    <t>Sarl SP Buro - Hyperburo</t>
  </si>
  <si>
    <t>70 Avenue de Milan</t>
  </si>
  <si>
    <t>FR-66033 Perpignan</t>
  </si>
  <si>
    <t>Perpignan</t>
  </si>
  <si>
    <t>199I0242</t>
  </si>
  <si>
    <t>SPAREPART</t>
  </si>
  <si>
    <t>STARKEY</t>
  </si>
  <si>
    <t>STARKEY FRANCE</t>
  </si>
  <si>
    <t>23 rue Nicolas Ledoux</t>
  </si>
  <si>
    <t>ZI Europarc</t>
  </si>
  <si>
    <t>FR-94046 CRETEIL</t>
  </si>
  <si>
    <t>CRETEIL</t>
  </si>
  <si>
    <t>STATION</t>
  </si>
  <si>
    <t>STATION F</t>
  </si>
  <si>
    <t>16 rue de la Ville l'Evèque</t>
  </si>
  <si>
    <t>FR-75008 PARIS</t>
  </si>
  <si>
    <t>199I0249</t>
  </si>
  <si>
    <t>STOCK</t>
  </si>
  <si>
    <t>STÉ A M M</t>
  </si>
  <si>
    <t>Sté A M M</t>
  </si>
  <si>
    <t>48-54 Rue Casimir Perier</t>
  </si>
  <si>
    <t>FR-95870 Bezons</t>
  </si>
  <si>
    <t>STÉ EDITIO</t>
  </si>
  <si>
    <t>Sté Edition de Canal +</t>
  </si>
  <si>
    <t>FR-92863 Issy les Moulineaux Cedex 9</t>
  </si>
  <si>
    <t>SYLVAIN</t>
  </si>
  <si>
    <t>SYLVAIN PERILLAT ARCHITECTE</t>
  </si>
  <si>
    <t>60 RUE RACINE</t>
  </si>
  <si>
    <t>FR-69100 VILLEURBANNE</t>
  </si>
  <si>
    <t>VILLEURBANNE</t>
  </si>
  <si>
    <t>Takasago</t>
  </si>
  <si>
    <t>12, Rue Torricelli</t>
  </si>
  <si>
    <t>TECHN</t>
  </si>
  <si>
    <t>Technic-Bureau</t>
  </si>
  <si>
    <t>810 Avenue Andre Laquin</t>
  </si>
  <si>
    <t>FR-74701 SALLANCHES CEDEX</t>
  </si>
  <si>
    <t>SALLANCHES CEDEX</t>
  </si>
  <si>
    <t>TELERAMA</t>
  </si>
  <si>
    <t>Telerama</t>
  </si>
  <si>
    <t>8 Rue Jean Antoine de Baïf</t>
  </si>
  <si>
    <t>Tertianova</t>
  </si>
  <si>
    <t>1 Rue des Vergers</t>
  </si>
  <si>
    <t>FR-77700 Magny Le Hongre</t>
  </si>
  <si>
    <t>Magny Le Hongre</t>
  </si>
  <si>
    <t>TITEFLEX</t>
  </si>
  <si>
    <t>Titeflex Europe</t>
  </si>
  <si>
    <t>22 Avenue Maurice Chevalier</t>
  </si>
  <si>
    <t>FR-77330 OZOIR LA FERRIERE</t>
  </si>
  <si>
    <t>OZOIR LA FERRIERE</t>
  </si>
  <si>
    <t>TOP OF TRA</t>
  </si>
  <si>
    <t>TOP of Travel</t>
  </si>
  <si>
    <t>4, Place Félix Eboué</t>
  </si>
  <si>
    <t>FR-75583 Paris Cedex 12</t>
  </si>
  <si>
    <t>TOTAL</t>
  </si>
  <si>
    <t>TOTAL Facilities Management Service</t>
  </si>
  <si>
    <t>TSA 62110</t>
  </si>
  <si>
    <t>PARIS LA DEFENSE 6</t>
  </si>
  <si>
    <t>TRANSPORTE</t>
  </si>
  <si>
    <t>Transports Rapides Automobiles TRA</t>
  </si>
  <si>
    <t>241 Chemin du Loup</t>
  </si>
  <si>
    <t>FR-93420 Villepinte</t>
  </si>
  <si>
    <t>Villepinte</t>
  </si>
  <si>
    <t>TRAVELEX</t>
  </si>
  <si>
    <t>Travelex Paris SAS</t>
  </si>
  <si>
    <t>3 Place de Londre</t>
  </si>
  <si>
    <t>Continental S / Bâtiment Eranus</t>
  </si>
  <si>
    <t>FR-95727 Roissy Charles de Gaulle</t>
  </si>
  <si>
    <t>Roissy CDG</t>
  </si>
  <si>
    <t>TRYDAN</t>
  </si>
  <si>
    <t>Trydan Amenagement</t>
  </si>
  <si>
    <t>10 rue Mercoeur</t>
  </si>
  <si>
    <t>VALEA</t>
  </si>
  <si>
    <t>Valea Handicap</t>
  </si>
  <si>
    <t>245 ZAC de la Petite Camargue</t>
  </si>
  <si>
    <t>Lunel</t>
  </si>
  <si>
    <t>VASSARD</t>
  </si>
  <si>
    <t>Vassard OMB Mobilier</t>
  </si>
  <si>
    <t>15 Boulevard Maréchal Juin</t>
  </si>
  <si>
    <t>BP 5034</t>
  </si>
  <si>
    <t>FR-14077 Caen Cedex 5</t>
  </si>
  <si>
    <t>Caen Cedex 5</t>
  </si>
  <si>
    <t>VEDETTES</t>
  </si>
  <si>
    <t>Les Vedettes de Paris</t>
  </si>
  <si>
    <t>Port de Suffren</t>
  </si>
  <si>
    <t>VENTE-PRIV</t>
  </si>
  <si>
    <t>Vente-Privée</t>
  </si>
  <si>
    <t>249 Avenue du Président Wilson</t>
  </si>
  <si>
    <t>FR-93210 La Plaine St Denis</t>
  </si>
  <si>
    <t>La Plaine St Denis</t>
  </si>
  <si>
    <t>VEPI PARIS</t>
  </si>
  <si>
    <t>Vepi</t>
  </si>
  <si>
    <t>45 Rue de Lyon</t>
  </si>
  <si>
    <t>FR-75012 Paris</t>
  </si>
  <si>
    <t>VERNET</t>
  </si>
  <si>
    <t>21-27 Route d'Arpajon</t>
  </si>
  <si>
    <t>BP 31</t>
  </si>
  <si>
    <t>FR-91291 ARPAJON Cedex</t>
  </si>
  <si>
    <t>ARPAJON Cedex</t>
  </si>
  <si>
    <t>VUITTON</t>
  </si>
  <si>
    <t>Soc des Magasins Louis Vuitton Fra</t>
  </si>
  <si>
    <t>Comptabilite Fournisseurs</t>
  </si>
  <si>
    <t>2  Rue du Pont Neuf</t>
  </si>
  <si>
    <t>WAGNER SAS</t>
  </si>
  <si>
    <t>6, Faubourg de Besancon</t>
  </si>
  <si>
    <t>FR-90003 BELFORT CEDEX</t>
  </si>
  <si>
    <t>BELFORT CEDEX</t>
  </si>
  <si>
    <t>WILLMOTTE</t>
  </si>
  <si>
    <t>Wilmotte &amp; Associés</t>
  </si>
  <si>
    <t>68 Rue du Faubourg Saint-Antoine</t>
  </si>
  <si>
    <t>PHONE</t>
  </si>
  <si>
    <t>0033953230767</t>
  </si>
  <si>
    <t>0033-556674760</t>
  </si>
  <si>
    <t>0033563911063</t>
  </si>
  <si>
    <t>033-262972829</t>
  </si>
  <si>
    <t>0033679986326</t>
  </si>
  <si>
    <t>0033476544230</t>
  </si>
  <si>
    <t>0033-142837617</t>
  </si>
  <si>
    <t>0033144798963</t>
  </si>
  <si>
    <t>0033149835555</t>
  </si>
  <si>
    <t>0033164111500</t>
  </si>
  <si>
    <t>0033253255295</t>
  </si>
  <si>
    <t>0140402940</t>
  </si>
  <si>
    <t>33 6 77 00 92 19</t>
  </si>
  <si>
    <t>00330156033411</t>
  </si>
  <si>
    <t>0033160087192</t>
  </si>
  <si>
    <t>0596738204059673</t>
  </si>
  <si>
    <t>0478627188</t>
  </si>
  <si>
    <t>0033144238948</t>
  </si>
  <si>
    <t>0033164218900</t>
  </si>
  <si>
    <t>0033594310244</t>
  </si>
  <si>
    <t>0033155860177</t>
  </si>
  <si>
    <t>0033240372717</t>
  </si>
  <si>
    <t>0139093010</t>
  </si>
  <si>
    <t>0033899237035</t>
  </si>
  <si>
    <t>033-692866830</t>
  </si>
  <si>
    <t>33 147856464</t>
  </si>
  <si>
    <t>0033470308950</t>
  </si>
  <si>
    <t>33 4 78 16 88 48</t>
  </si>
  <si>
    <t>0033134615409</t>
  </si>
  <si>
    <t>0033175409522</t>
  </si>
  <si>
    <t>0033156413500</t>
  </si>
  <si>
    <t>0033478265872</t>
  </si>
  <si>
    <t>0033384760202</t>
  </si>
  <si>
    <t>0033147956000</t>
  </si>
  <si>
    <t>33 1 39 23 94 21</t>
  </si>
  <si>
    <t>0033140140230</t>
  </si>
  <si>
    <t>0033493621111</t>
  </si>
  <si>
    <t>33 1 30 60 43 60</t>
  </si>
  <si>
    <t>0033800949795</t>
  </si>
  <si>
    <t>0033233035211</t>
  </si>
  <si>
    <t>0033158404142</t>
  </si>
  <si>
    <t>0033238550300</t>
  </si>
  <si>
    <t>0033763450773</t>
  </si>
  <si>
    <t>03 44 23 11 64</t>
  </si>
  <si>
    <t>0033986378856</t>
  </si>
  <si>
    <t>0033468256656</t>
  </si>
  <si>
    <t>0037793252121</t>
  </si>
  <si>
    <t>00330325752122</t>
  </si>
  <si>
    <t>0033 235085950</t>
  </si>
  <si>
    <t>0033-155125090</t>
  </si>
  <si>
    <t>01 58 19 85 85</t>
  </si>
  <si>
    <t>0033144686868</t>
  </si>
  <si>
    <t>33 0470323446</t>
  </si>
  <si>
    <t>0033-567875229</t>
  </si>
  <si>
    <t>01 58 50 00 00</t>
  </si>
  <si>
    <t>0033158067882</t>
  </si>
  <si>
    <t>33323578000</t>
  </si>
  <si>
    <t>01 41 86 15 00</t>
  </si>
  <si>
    <t>33149631212</t>
  </si>
  <si>
    <t>0033468314403</t>
  </si>
  <si>
    <t>0033144174400</t>
  </si>
  <si>
    <t>0033164276544</t>
  </si>
  <si>
    <t>0033142619696</t>
  </si>
  <si>
    <t>33155801212</t>
  </si>
  <si>
    <t>0033143381524</t>
  </si>
  <si>
    <t>0033173503598</t>
  </si>
  <si>
    <t>0033134047400</t>
  </si>
  <si>
    <t>0033669883651</t>
  </si>
  <si>
    <t>0033 01 84 17 09</t>
  </si>
  <si>
    <t>0475588200</t>
  </si>
  <si>
    <t>33 1 41 04 70 07</t>
  </si>
  <si>
    <t>33143652919</t>
  </si>
  <si>
    <t>0033140053264</t>
  </si>
  <si>
    <t>0033388412000</t>
  </si>
  <si>
    <t>0033146269090</t>
  </si>
  <si>
    <t>00336727390</t>
  </si>
  <si>
    <t>0033470303500</t>
  </si>
  <si>
    <t>0033169673036</t>
  </si>
  <si>
    <t>0033144731737</t>
  </si>
  <si>
    <t>0033153486212</t>
  </si>
  <si>
    <t>0033144085200</t>
  </si>
  <si>
    <t>33134118490</t>
  </si>
  <si>
    <t>33 1 34 18 78 77</t>
  </si>
  <si>
    <t>0033478970005</t>
  </si>
  <si>
    <t>0033344541960</t>
  </si>
  <si>
    <t>0033149388974</t>
  </si>
  <si>
    <t>0033473933915</t>
  </si>
  <si>
    <t>MANDATORY</t>
  </si>
  <si>
    <t>01-56-22-26-00</t>
  </si>
  <si>
    <t>0033496170800</t>
  </si>
  <si>
    <t>0033144798989</t>
  </si>
  <si>
    <t>0033-146972970</t>
  </si>
  <si>
    <t>00331450423575</t>
  </si>
  <si>
    <t>0182248837</t>
  </si>
  <si>
    <t>0033182248837</t>
  </si>
  <si>
    <t>0033674830301</t>
  </si>
  <si>
    <t>0033143905000</t>
  </si>
  <si>
    <t>0033173010177</t>
  </si>
  <si>
    <t>04-74-43-99-61</t>
  </si>
  <si>
    <t>33 1 53 94 69 60</t>
  </si>
  <si>
    <t>0033492918940</t>
  </si>
  <si>
    <t>0033134327070</t>
  </si>
  <si>
    <t>0033149828383</t>
  </si>
  <si>
    <t>330325944563</t>
  </si>
  <si>
    <t>0 3 86 53 98 98</t>
  </si>
  <si>
    <t>0033-667477935</t>
  </si>
  <si>
    <t>0033183753721</t>
  </si>
  <si>
    <t>0033686818786</t>
  </si>
  <si>
    <t>0033422135482</t>
  </si>
  <si>
    <t>003337503535</t>
  </si>
  <si>
    <t>0033491095582</t>
  </si>
  <si>
    <t>0033388765675</t>
  </si>
  <si>
    <t>00330675572523</t>
  </si>
  <si>
    <t>0033534639934</t>
  </si>
  <si>
    <t xml:space="preserve"> 0033320362588</t>
  </si>
  <si>
    <t>0033484255434</t>
  </si>
  <si>
    <t>0033675016218</t>
  </si>
  <si>
    <t>0033493383853</t>
  </si>
  <si>
    <t xml:space="preserve"> 0033140377087</t>
  </si>
  <si>
    <t>0033388911355</t>
  </si>
  <si>
    <t>0033147305800</t>
  </si>
  <si>
    <t>0033472531640</t>
  </si>
  <si>
    <t>33 6 70 41 29 75</t>
  </si>
  <si>
    <t>01 39 11 45 60</t>
  </si>
  <si>
    <t>0033158507684</t>
  </si>
  <si>
    <t>00033140887342</t>
  </si>
  <si>
    <t>0033141979000</t>
  </si>
  <si>
    <t>0130704040</t>
  </si>
  <si>
    <t>0033155015000</t>
  </si>
  <si>
    <t>0033158388100</t>
  </si>
  <si>
    <t>0033169256370</t>
  </si>
  <si>
    <t>04 72 22 91 40</t>
  </si>
  <si>
    <t>0033237306853</t>
  </si>
  <si>
    <t>33 1 71 72 12 00</t>
  </si>
  <si>
    <t>0033241717792</t>
  </si>
  <si>
    <t>GIVEAWAYS FR</t>
  </si>
  <si>
    <t>0033141345108</t>
  </si>
  <si>
    <t>0033344381010</t>
  </si>
  <si>
    <t>0033389423548</t>
  </si>
  <si>
    <t>0033320994575</t>
  </si>
  <si>
    <t>0033549005545</t>
  </si>
  <si>
    <t>+33 466240190</t>
  </si>
  <si>
    <t>0033141377100</t>
  </si>
  <si>
    <t>0033149428711</t>
  </si>
  <si>
    <t>00336 89 69 67</t>
  </si>
  <si>
    <t>0033145916568</t>
  </si>
  <si>
    <t>00331 40 27 39 0</t>
  </si>
  <si>
    <t>0033681633087</t>
  </si>
  <si>
    <t>0033473287676</t>
  </si>
  <si>
    <t>0033235790460</t>
  </si>
  <si>
    <t>0033254748260</t>
  </si>
  <si>
    <t>0033629265483</t>
  </si>
  <si>
    <t>33 185785992</t>
  </si>
  <si>
    <t>0033155788888</t>
  </si>
  <si>
    <t>0033139561168</t>
  </si>
  <si>
    <t>0033388281330</t>
  </si>
  <si>
    <t>0033143534113</t>
  </si>
  <si>
    <t>0033479961004</t>
  </si>
  <si>
    <t>+33 1 72 75 8360</t>
  </si>
  <si>
    <t>0033674275666</t>
  </si>
  <si>
    <t>0033645787868</t>
  </si>
  <si>
    <t>0033139082700</t>
  </si>
  <si>
    <t>00331448619912</t>
  </si>
  <si>
    <t>0033155590303</t>
  </si>
  <si>
    <t>0033607353693</t>
  </si>
  <si>
    <t>0033147845331</t>
  </si>
  <si>
    <t>33670175597</t>
  </si>
  <si>
    <t>01 49 64 80 00</t>
  </si>
  <si>
    <t>33 5 65 58 41 11</t>
  </si>
  <si>
    <t>0033153063080</t>
  </si>
  <si>
    <t>00148117400</t>
  </si>
  <si>
    <t>0590212021</t>
  </si>
  <si>
    <t>0033160354545</t>
  </si>
  <si>
    <t>0033153322390</t>
  </si>
  <si>
    <t>33 1 69 02 14 14</t>
  </si>
  <si>
    <t>0033148639510</t>
  </si>
  <si>
    <t>0033141279160</t>
  </si>
  <si>
    <t>0033326853440</t>
  </si>
  <si>
    <t>0033450095460</t>
  </si>
  <si>
    <t>0033144380040</t>
  </si>
  <si>
    <t>04-99-52-40-00</t>
  </si>
  <si>
    <t>33971248134</t>
  </si>
  <si>
    <t>0033380744630</t>
  </si>
  <si>
    <t>0033238603142</t>
  </si>
  <si>
    <t>0033-472757666</t>
  </si>
  <si>
    <t>0033474457575</t>
  </si>
  <si>
    <t>0033164664517</t>
  </si>
  <si>
    <t>0033156591740</t>
  </si>
  <si>
    <t>0033141479900</t>
  </si>
  <si>
    <t>0033-549767908</t>
  </si>
  <si>
    <t>0033148661706</t>
  </si>
  <si>
    <t>0033146961669</t>
  </si>
  <si>
    <t>0033325832630</t>
  </si>
  <si>
    <t>00331393541600</t>
  </si>
  <si>
    <t>0033130486000</t>
  </si>
  <si>
    <t>0033169748550</t>
  </si>
  <si>
    <t>0033477532059</t>
  </si>
  <si>
    <t>33 4 40 27 27</t>
  </si>
  <si>
    <t>0033491185300</t>
  </si>
  <si>
    <t>33596506269</t>
  </si>
  <si>
    <t>0033169723376</t>
  </si>
  <si>
    <t>0033147881471</t>
  </si>
  <si>
    <t>0033 344144644</t>
  </si>
  <si>
    <t>0033478662450</t>
  </si>
  <si>
    <t>0037797702326</t>
  </si>
  <si>
    <t>0033297219181</t>
  </si>
  <si>
    <t>01-58-32-53-86</t>
  </si>
  <si>
    <t>0033148196821</t>
  </si>
  <si>
    <t>0033-130397248</t>
  </si>
  <si>
    <t>0033155883438</t>
  </si>
  <si>
    <t>OFFICES FR</t>
  </si>
  <si>
    <t>0033472083669</t>
  </si>
  <si>
    <t>0033786376606</t>
  </si>
  <si>
    <t>0033130257080</t>
  </si>
  <si>
    <t>0033472741759</t>
  </si>
  <si>
    <t>0033299131669</t>
  </si>
  <si>
    <t>0033155811320</t>
  </si>
  <si>
    <t>0033144903200</t>
  </si>
  <si>
    <t>0033149042077</t>
  </si>
  <si>
    <t>0033130882184</t>
  </si>
  <si>
    <t>0033298465607</t>
  </si>
  <si>
    <t>00336160785457</t>
  </si>
  <si>
    <t>01 49 64 65 00</t>
  </si>
  <si>
    <t>0033442155555</t>
  </si>
  <si>
    <t>003388921519</t>
  </si>
  <si>
    <t>33142347980</t>
  </si>
  <si>
    <t>0033158788695</t>
  </si>
  <si>
    <t>0033-466733000</t>
  </si>
  <si>
    <t>01 42 60 04 82</t>
  </si>
  <si>
    <t>0033142892714</t>
  </si>
  <si>
    <t>33140134858</t>
  </si>
  <si>
    <t>0033142296595</t>
  </si>
  <si>
    <t>0033153670320</t>
  </si>
  <si>
    <t>0033478020452</t>
  </si>
  <si>
    <t>0033155714216</t>
  </si>
  <si>
    <t>0033475630061</t>
  </si>
  <si>
    <t>0033153304133</t>
  </si>
  <si>
    <t>0033139673467</t>
  </si>
  <si>
    <t>0033142343860</t>
  </si>
  <si>
    <t>SHOWROOM FRANCE</t>
  </si>
  <si>
    <t>0033139090990</t>
  </si>
  <si>
    <t>0033153657878</t>
  </si>
  <si>
    <t>0033149610000</t>
  </si>
  <si>
    <t>01-43-78-82-32</t>
  </si>
  <si>
    <t>0033149523255</t>
  </si>
  <si>
    <t>33 2 57 21 61 53</t>
  </si>
  <si>
    <t>0033645574516</t>
  </si>
  <si>
    <t>0033149039669</t>
  </si>
  <si>
    <t>0031561586862</t>
  </si>
  <si>
    <t>003301393539</t>
  </si>
  <si>
    <t>33 1 30 13 93 93</t>
  </si>
  <si>
    <t>00331147857777</t>
  </si>
  <si>
    <t>0033148795723</t>
  </si>
  <si>
    <t>0033468835680</t>
  </si>
  <si>
    <t>SPAREPARTS FR</t>
  </si>
  <si>
    <t>00149807474</t>
  </si>
  <si>
    <t>0033768886882</t>
  </si>
  <si>
    <t>0033134346330</t>
  </si>
  <si>
    <t>00330890109225</t>
  </si>
  <si>
    <t>0033482533124</t>
  </si>
  <si>
    <t>01 40 54 65 00</t>
  </si>
  <si>
    <t>00033450581445</t>
  </si>
  <si>
    <t>0033155305530</t>
  </si>
  <si>
    <t>0033164176028</t>
  </si>
  <si>
    <t>00330160185200</t>
  </si>
  <si>
    <t>0033153441405</t>
  </si>
  <si>
    <t>0033175600600</t>
  </si>
  <si>
    <t>0033153270900</t>
  </si>
  <si>
    <t>0033467421070</t>
  </si>
  <si>
    <t>0033231464142</t>
  </si>
  <si>
    <t>0033178455617</t>
  </si>
  <si>
    <t>0033140130090</t>
  </si>
  <si>
    <t>0033169268282</t>
  </si>
  <si>
    <t>00330153575202</t>
  </si>
  <si>
    <t>0033384280133</t>
  </si>
  <si>
    <t>0033153022222</t>
  </si>
  <si>
    <t>TO MAIL</t>
  </si>
  <si>
    <t>adv@mediaperfect.fr</t>
  </si>
  <si>
    <t>idcs@idcs.fr</t>
  </si>
  <si>
    <t>ebatby@idcs.fr</t>
  </si>
  <si>
    <t>gilbert.pezin@flokk.com</t>
  </si>
  <si>
    <t>accountspayable_france@baxter.com</t>
  </si>
  <si>
    <t>usgfachats@ersm-idf.cnamts.fr</t>
  </si>
  <si>
    <t>patrick.dauvigny@laboutiquedudos.com</t>
  </si>
  <si>
    <t>florence.denizard@finances.gouv.fr</t>
  </si>
  <si>
    <t>info-france@flokk.com</t>
  </si>
  <si>
    <t>gs.tgfs-demat@total.com</t>
  </si>
  <si>
    <t>comptafourn.75980@pole-emploi.fr</t>
  </si>
  <si>
    <t>facturelectronique@caissedesdepots.fr</t>
  </si>
  <si>
    <t>DFJM-SDE-CENTRAL@louvre.fr</t>
  </si>
  <si>
    <t>ib-diffusion@ib-diffusion.fr</t>
  </si>
  <si>
    <t>pascale.rideray@bnpparibas.com</t>
  </si>
  <si>
    <t>vincent.ladouce@flokk.com</t>
  </si>
  <si>
    <t>laurent.le-cloarec@credit-cooperatif.com</t>
  </si>
  <si>
    <t>bureautic-abbevilloise@wanadoo.fr</t>
  </si>
  <si>
    <t>ddiallo@givenchy.fr</t>
  </si>
  <si>
    <t>renouf@vernet.fr</t>
  </si>
  <si>
    <t>adv@blanchet-dhuismes.fr</t>
  </si>
  <si>
    <t>burser.11@wanadoo.fr</t>
  </si>
  <si>
    <t>raphael.cohen@richemont.com</t>
  </si>
  <si>
    <t>anne-marie.roue@sevresciteceramique.fr</t>
  </si>
  <si>
    <t>aressons@camillefournet.com</t>
  </si>
  <si>
    <t>vanessa@eurobureau.fr, pierrick@eurobureau.fr</t>
  </si>
  <si>
    <t>logistique@bureau60.com</t>
  </si>
  <si>
    <t>secretaire@arbet-amenagement.com</t>
  </si>
  <si>
    <t>gilbert.pezin@flokk.com, comptalvm@fr.vuitton.com</t>
  </si>
  <si>
    <t>v.berruyer@mecamontage.com</t>
  </si>
  <si>
    <t>cendrine.hirles@fnac.com</t>
  </si>
  <si>
    <t>ikea5.fssg@ikea.com</t>
  </si>
  <si>
    <t>espace.ergonomique@orange.fr</t>
  </si>
  <si>
    <t>compta_par@rolandberger.com</t>
  </si>
  <si>
    <t>Anne-Sophie.Ramsamy@smurfitkappa.com</t>
  </si>
  <si>
    <t>Chrystelle.auguet@smurfitkappa.com</t>
  </si>
  <si>
    <t>AP.FR@experbuy.com, comptabilitetiers@experbuy.com</t>
  </si>
  <si>
    <t>contact@3aengineering.com</t>
  </si>
  <si>
    <t>s.britodesa@3dc.fr</t>
  </si>
  <si>
    <t>laurent.izard@axe-l.com, compta@axe-l.com</t>
  </si>
  <si>
    <t>DLP.FACTURE.FOURNISSEUR@disney.com</t>
  </si>
  <si>
    <t>burodiff@wanadoo.fr</t>
  </si>
  <si>
    <t>annie.lopez@equipburo.net,karine@equipburo.net,</t>
  </si>
  <si>
    <t>contact@lepaysdester.com,gestion@lepaysdester.com</t>
  </si>
  <si>
    <t>invoice@actiwork.fr</t>
  </si>
  <si>
    <t>sofia@trydan.fr</t>
  </si>
  <si>
    <t>wilfrid.vasseur@cotica.fr</t>
  </si>
  <si>
    <t>aldine.lothin@chanel-corp.com,info-france@flokk.com</t>
  </si>
  <si>
    <t>contact@loremab.com</t>
  </si>
  <si>
    <t>b.beneton@celyatis.com</t>
  </si>
  <si>
    <t>nathalie.tainoff@ouest-bureau.fr</t>
  </si>
  <si>
    <t>cadragedebord@orange.fr</t>
  </si>
  <si>
    <t>facturation@office-concept.fr</t>
  </si>
  <si>
    <t>mlavarene@riafinancial.com</t>
  </si>
  <si>
    <t>laboutiquedudos.brest@orange.fr</t>
  </si>
  <si>
    <t>carole.tiquet@mutualite70.fr</t>
  </si>
  <si>
    <t>c-b@maitrisehp.com</t>
  </si>
  <si>
    <t>attitude.ergonomie@orange.fr</t>
  </si>
  <si>
    <t>e.troncin@wagnersas.fr</t>
  </si>
  <si>
    <t>sonia.saifi@cpcu.fr</t>
  </si>
  <si>
    <t>compta.fournisseurs.cofiroute@vinci-autoroutes.com</t>
  </si>
  <si>
    <t>nicolas.merey@firmenich.com;Aline.LEVEILLE@firmenich.com</t>
  </si>
  <si>
    <t>mponcho@generali.fr</t>
  </si>
  <si>
    <t>paola.perazzi@clubmed.com</t>
  </si>
  <si>
    <t>contact@quercy-mobilier.com, mpellegrino@quercy-mobilier.com</t>
  </si>
  <si>
    <t>v.rondeau@domnis.fr</t>
  </si>
  <si>
    <t>compta@technic-bureau.com</t>
  </si>
  <si>
    <t>Dae-Comptabilite-Fournisseurs@dassault-aviation.com</t>
  </si>
  <si>
    <t>mm@buro10.com</t>
  </si>
  <si>
    <t>dareg_reclam@lcl.fr</t>
  </si>
  <si>
    <t>frcm@chr-hansen.com</t>
  </si>
  <si>
    <t>facturespdffournisseurs@ratp.fr</t>
  </si>
  <si>
    <t>alexandra_hostachy@takasago.com</t>
  </si>
  <si>
    <t>mahout@rolmobex.fr</t>
  </si>
  <si>
    <t>aurelie.acx@desrues.com, info-france@flokk.com</t>
  </si>
  <si>
    <t>lm@hyperburo.net</t>
  </si>
  <si>
    <t>compta@meistre.com</t>
  </si>
  <si>
    <t>gilbert.pezin@flokk.com,valeacompta@orange.fr</t>
  </si>
  <si>
    <t>mariefrance.pellet@adeos-office.com</t>
  </si>
  <si>
    <t>compta@psefrance.com</t>
  </si>
  <si>
    <t>arnaud.gondry@ag-ergonomie-design.com</t>
  </si>
  <si>
    <t>lea.blasco@bsergonomie.fr</t>
  </si>
  <si>
    <t>commande@silvera.fr,f.skopicki@silvera.fr</t>
  </si>
  <si>
    <t>compta.fournisseurs@fr.mcd.com</t>
  </si>
  <si>
    <t>contact@vepi.fr</t>
  </si>
  <si>
    <t>melaniemareau@orange.fr</t>
  </si>
  <si>
    <t>nathalie.sommerlatt@harmonie-hms.fr</t>
  </si>
  <si>
    <t>secretariat@ergoconfort.re</t>
  </si>
  <si>
    <t>mediterranee@laboutiquedudos.com</t>
  </si>
  <si>
    <t>laetitia.conthe@equilibre-france-ergonomie.fr</t>
  </si>
  <si>
    <t>comptabilite2@espacefacility.com</t>
  </si>
  <si>
    <t>sylviane@nel-mobilier.com</t>
  </si>
  <si>
    <t>EMEA_Invoices_AP@bio-rad.com</t>
  </si>
  <si>
    <t>nadine.motte@espace-ergo.fr</t>
  </si>
  <si>
    <t>mdepaeuw@ergonomiedesign.com</t>
  </si>
  <si>
    <t>fantoine@i-ergonomia.com</t>
  </si>
  <si>
    <t>egervais@vassard-omb.fr</t>
  </si>
  <si>
    <t>s.wantz@kirchner-bureautique.fr</t>
  </si>
  <si>
    <t>philippe.pajot@ergo-360.com</t>
  </si>
  <si>
    <t>philippe.boulat@ergomob.fr</t>
  </si>
  <si>
    <t>appro@pitchpin.fr</t>
  </si>
  <si>
    <t>a2e.ergonomie@orange.fr</t>
  </si>
  <si>
    <t>Vanessa.FEJERDEHARALYI@loreal.com</t>
  </si>
  <si>
    <t>mobylis1@orange.fr</t>
  </si>
  <si>
    <t>Saidou.Camara@Travelex.com</t>
  </si>
  <si>
    <t>vmariani@tertianova.fr</t>
  </si>
  <si>
    <t>simplon-bureau@wanadoo.fr</t>
  </si>
  <si>
    <t>anthony.beziade@harmonie-hms.fr</t>
  </si>
  <si>
    <t>contact@ambiance-bureau.com</t>
  </si>
  <si>
    <t>comptabilite.fournisseurs@groupeloos.fr</t>
  </si>
  <si>
    <t>s.coston@outilacier.fr</t>
  </si>
  <si>
    <t>DMGG-CELLULEAPPRO@canal-plus.com</t>
  </si>
  <si>
    <t>compta-fournisseurs@raja.fr,mbourges@raja.fr</t>
  </si>
  <si>
    <t>lilian.hazemann@infineamenagement.com</t>
  </si>
  <si>
    <t>steelcase_ap_sbs@steelcase.com</t>
  </si>
  <si>
    <t>compta@epc74.com, lineame@lineame.com, contact@lineame.com</t>
  </si>
  <si>
    <t>j.bacon@ergo-office.fr</t>
  </si>
  <si>
    <t>j.volcker@egencia.fr</t>
  </si>
  <si>
    <t>finance-validation@egencia.fr</t>
  </si>
  <si>
    <t>commercial@mbs95.com</t>
  </si>
  <si>
    <t>partenaires@espergo.fr</t>
  </si>
  <si>
    <t>roxanepi@fr.inditex.com</t>
  </si>
  <si>
    <t>fabrice.mabialah@efs.sante.fr</t>
  </si>
  <si>
    <t>martine.galibert-rivet@gemalto.com</t>
  </si>
  <si>
    <t>comptafournisseursfrance@eurofins.com</t>
  </si>
  <si>
    <t>magdalena.wozniak@loreal.com</t>
  </si>
  <si>
    <t>odile.gelle@culture.gouv.fr</t>
  </si>
  <si>
    <t>maryline.leconte-glardon@intradef.gouv.fr</t>
  </si>
  <si>
    <t>sandrine@rbcmobilier.com</t>
  </si>
  <si>
    <t>dominique.boissinot@loreal.com</t>
  </si>
  <si>
    <t>a.nemiche@gsante.fr</t>
  </si>
  <si>
    <t>ergones@orange.fr</t>
  </si>
  <si>
    <t>adv@cotebureau.nc</t>
  </si>
  <si>
    <t>mobilier.perpignan@hyperburo.com</t>
  </si>
  <si>
    <t>Compta.fournisseur@vente-privee.com</t>
  </si>
  <si>
    <t>Chrystelle.allaire@airliquide.com</t>
  </si>
  <si>
    <t>FrancePayables@parexel.com</t>
  </si>
  <si>
    <t>maubrey.bureautique@maubrey.com, lydie.bouyenval@maubrey.com</t>
  </si>
  <si>
    <t>jf.bois@wilmotte.fr,Claude.chevallier@wilmotte.fr</t>
  </si>
  <si>
    <t>a.courtial@agefo.fr</t>
  </si>
  <si>
    <t>Chaumet.alain@airel-fr.com,Marie-caroline.martin@serem.org</t>
  </si>
  <si>
    <t>Muriel.coyez@lescate.com</t>
  </si>
  <si>
    <t>thierry.chevalier@augeron.Fr</t>
  </si>
  <si>
    <t>patricia.tondre@natixis.com,sophie.hunault@natixis.com,</t>
  </si>
  <si>
    <t>froue@fimatec.fr</t>
  </si>
  <si>
    <t>compta@helpline.fr</t>
  </si>
  <si>
    <t>justine@goujonbureau.fr</t>
  </si>
  <si>
    <t>vincent.detour@cap-medical.fr</t>
  </si>
  <si>
    <t>sebastien.noel@transdev.com</t>
  </si>
  <si>
    <t>cvslimoux@orange.fr</t>
  </si>
  <si>
    <t>infos@ste-enter.com</t>
  </si>
  <si>
    <t>artemise@artemise-paysage.fr</t>
  </si>
  <si>
    <t>meriem.c@labrador-company.com</t>
  </si>
  <si>
    <t>dominguesv@makeupforever.fr</t>
  </si>
  <si>
    <t>comptabilite@edwardmobilier.com</t>
  </si>
  <si>
    <t>compta@partenairesfc.com</t>
  </si>
  <si>
    <t>mvautier@titeflex.fr</t>
  </si>
  <si>
    <t>contact@ariasnet.com</t>
  </si>
  <si>
    <t>jean-luc.creusat@scapnor.fr</t>
  </si>
  <si>
    <t>Aurelie.landurier@cdb.fr</t>
  </si>
  <si>
    <t>m.arnuel@holdingug.com,Logistique972@amc-caraibes.fr</t>
  </si>
  <si>
    <t>laterrere.d@telerama.fr</t>
  </si>
  <si>
    <t>gd@reard.com</t>
  </si>
  <si>
    <t>carole.mirault@bnpparibas.com, audrey.binault@bnpparibas.com</t>
  </si>
  <si>
    <t>irm-liberale94@wanadoo.fr</t>
  </si>
  <si>
    <t>contact@bureau-confort-plus.com</t>
  </si>
  <si>
    <t>pdv03754@mousquetaires.com</t>
  </si>
  <si>
    <t>lquivet@iliad.fr</t>
  </si>
  <si>
    <t>louitdiffusion@wanadoo.fr</t>
  </si>
  <si>
    <t>Dgs.efactures@coe.int</t>
  </si>
  <si>
    <t>l.farthouat@bolloremedia.net,info-france@flokk.com</t>
  </si>
  <si>
    <t>awp_comptabilite_tiers@allianz.com</t>
  </si>
  <si>
    <t>lydie.benard@creditmutuel.fr</t>
  </si>
  <si>
    <t>compta@ateliers-normand.com</t>
  </si>
  <si>
    <t>Rachel@ropelato.fr</t>
  </si>
  <si>
    <t>ACHATS.Cadif@ca-paris.fr</t>
  </si>
  <si>
    <t>direction@reference-buro.com</t>
  </si>
  <si>
    <t>facturefournisseur@affordance-ergonomie.com</t>
  </si>
  <si>
    <t>pascal.cottet@ts.fujitsu.com</t>
  </si>
  <si>
    <t>compta@burokey.fr</t>
  </si>
  <si>
    <t>burmatec@monaco.mc</t>
  </si>
  <si>
    <t>comptabilite-fournisseurs@niji.fr</t>
  </si>
  <si>
    <t>virginie.bertuglia@mb-expansion.fr</t>
  </si>
  <si>
    <t>p.guehenneux@senat.fr,jc.prou@senat.fr</t>
  </si>
  <si>
    <t>contact@ergo-project.com;p.surdi@neo-forma.fr</t>
  </si>
  <si>
    <t>89equipburo@wanadoo.fr</t>
  </si>
  <si>
    <t>alexandre.julien@sodexo.com</t>
  </si>
  <si>
    <t>compatibilite.levallois@scadif.fr</t>
  </si>
  <si>
    <t>invoice@arch.design</t>
  </si>
  <si>
    <t>lydiafourcade@gmail.com</t>
  </si>
  <si>
    <t>contact@rubik-concept.com</t>
  </si>
  <si>
    <t>CONTACT@RUBIK-CONCEPT.COM</t>
  </si>
  <si>
    <t>tn@maisondudanemark.dk</t>
  </si>
  <si>
    <t>nicolas.breton@bussy-saint-georges.fr</t>
  </si>
  <si>
    <t>ccaron@cabinetcaron.com</t>
  </si>
  <si>
    <t>charline.simon@topoftravel.fr</t>
  </si>
  <si>
    <t>isabelle.dimatteo@dmbconcept.com</t>
  </si>
  <si>
    <t>ComptabiliteFournisseurs@bpce.fr;</t>
  </si>
  <si>
    <t>jtourrette@probureauamenagement.com</t>
  </si>
  <si>
    <t>acastaldi@ellipse-scs.com</t>
  </si>
  <si>
    <t>jean.charles.sanches@kinnarps.fr</t>
  </si>
  <si>
    <t>secretariat@ebi.fr</t>
  </si>
  <si>
    <t>iterrien@groupegambetta.fr</t>
  </si>
  <si>
    <t>h.dacmine@free.fr</t>
  </si>
  <si>
    <t>cjeriacaceres.architecture@gmail.com</t>
  </si>
  <si>
    <t>compta@distribureau.com</t>
  </si>
  <si>
    <t>christelle.debatz@caissedesdepots.fr</t>
  </si>
  <si>
    <t>chlk@scandibureau.fr</t>
  </si>
  <si>
    <t>r.alabed@ar-architectes.com</t>
  </si>
  <si>
    <t>caroline@stationf.co</t>
  </si>
  <si>
    <t>a.carayol@sparchitecte.com</t>
  </si>
  <si>
    <t>cyril.tentelier@nexee.fr</t>
  </si>
  <si>
    <t>f.metlili@lyonbureau.fr</t>
  </si>
  <si>
    <t>ombeline@10i2la.com</t>
  </si>
  <si>
    <t>bcms92@sfr.fr</t>
  </si>
  <si>
    <t>c.sarrazin@marcireau.fr</t>
  </si>
  <si>
    <t>finance_fournisseurs@starkey.com</t>
  </si>
  <si>
    <t>manon.cmplus@cmplus.fr</t>
  </si>
  <si>
    <t>srichard@alsei.com</t>
  </si>
  <si>
    <t>CT.P2P.France@atlascopco.com</t>
  </si>
  <si>
    <t>GEPays_BID310240@ge.com</t>
  </si>
  <si>
    <t>administration@espacesetvolumes.fr</t>
  </si>
  <si>
    <t>aollivier@auchan.fr</t>
  </si>
  <si>
    <t>relances@logitrade.fr</t>
  </si>
  <si>
    <t>elcom.gestion@elcom.fr</t>
  </si>
  <si>
    <t>Alecherbourg@epayworldwide.com</t>
  </si>
  <si>
    <t>thierry.garant@sodesk.fr</t>
  </si>
  <si>
    <t>comptabilite@indesk.solutions</t>
  </si>
  <si>
    <t>contact@lasob.fr</t>
  </si>
  <si>
    <t>chantal.daudon@enaudlpoux.com</t>
  </si>
  <si>
    <t>nathalie.guerrier@cmgsportsclub.com</t>
  </si>
  <si>
    <t>catherine.lutic@exystat.com</t>
  </si>
  <si>
    <t>thierry.besnard@bnpparibas.com</t>
  </si>
  <si>
    <t>l.cavin@davril.fr</t>
  </si>
  <si>
    <t>daniel.guillois@sncf.fr</t>
  </si>
  <si>
    <t>compta@sofipexport.com</t>
  </si>
  <si>
    <t>yborie-boren@agirc-arrco.fr</t>
  </si>
  <si>
    <t>l.haligon@azergo.fr</t>
  </si>
  <si>
    <t>michele@legrandcub.fr</t>
  </si>
  <si>
    <t>philippe.balfet@cemp.caisse-epargne.fr</t>
  </si>
  <si>
    <t>am-espace@orange.fr</t>
  </si>
  <si>
    <t>medicalyon2@wanadoo.fr</t>
  </si>
  <si>
    <t>ramsallem@asvmobilier.fr</t>
  </si>
  <si>
    <t>amardama@abcd-mobilier.fr</t>
  </si>
  <si>
    <t>js.ergoformburo@gmail.com</t>
  </si>
  <si>
    <t>edfsa-fournisseurs-nanterre@edf.fr</t>
  </si>
  <si>
    <t>djamila.bennacer@gmail.com</t>
  </si>
  <si>
    <t>pg@mecaelec.net</t>
  </si>
  <si>
    <t>pongo@rdai.fr</t>
  </si>
  <si>
    <t>Parcmonceau.compta@gmail.com</t>
  </si>
  <si>
    <t>mariya.tereshchenko@allianz.com</t>
  </si>
  <si>
    <t>audrey.gabelus@drom.com</t>
  </si>
  <si>
    <t>cobasque@malakoffmederic.com</t>
  </si>
  <si>
    <t>admin@monacomobilierservice.com</t>
  </si>
  <si>
    <t>josiane.leclerc@sidji.fr</t>
  </si>
  <si>
    <t>croberge.prestataire@malakoffmederic.com</t>
  </si>
  <si>
    <t>stanley@eurolocation.fr</t>
  </si>
  <si>
    <t>olivier@jippidesign.com</t>
  </si>
  <si>
    <t>j.bevilacqua@bouygues-construction.com</t>
  </si>
  <si>
    <t>f.lucas@bouygues-construction.com</t>
  </si>
  <si>
    <t>d.giavarini@paritel.fr</t>
  </si>
  <si>
    <t>factures@ceb.fr</t>
  </si>
  <si>
    <t>sophie.gavalda@the-great-hospitality.com</t>
  </si>
  <si>
    <t>comptabilite1@limpression.eu</t>
  </si>
  <si>
    <t>ariane.bigot@mobaltis.com</t>
  </si>
  <si>
    <t>paula.lopes@burodoc.com</t>
  </si>
  <si>
    <t>pdv03848@mousquetaires.com</t>
  </si>
  <si>
    <t>comptabilite@dentallproject.com</t>
  </si>
  <si>
    <t>cm-soa@orange.fr</t>
  </si>
  <si>
    <t>assist@mobilier-jacques-palais.com</t>
  </si>
  <si>
    <t>nphul@lespace-paris.fr</t>
  </si>
  <si>
    <t>contact.fournisseurs@lbc.eu</t>
  </si>
  <si>
    <t>comptafournisseur@cider.fr</t>
  </si>
  <si>
    <t>s.redon@dallard.fr</t>
  </si>
  <si>
    <t>egue@valopro.fr</t>
  </si>
  <si>
    <t>contact@anlburo.fr</t>
  </si>
  <si>
    <t>sophie.hunault@natixis.com;patricia.tondre@natixis.com</t>
  </si>
  <si>
    <t>f.boran@vedettesdeparis.com</t>
  </si>
  <si>
    <t>roseline.quantin-honorel@mfptv.fr</t>
  </si>
  <si>
    <t>France-AP@mercer.com</t>
  </si>
  <si>
    <t>comptabilite_fournisseur@celine.fr</t>
  </si>
  <si>
    <t>factures.fournisseurs@rmngp.fr</t>
  </si>
  <si>
    <t>Sylvie.LEMAITRE@segula.fr</t>
  </si>
  <si>
    <t>sophie.hunault@natixis.com,patricia.tondre@natixis.com</t>
  </si>
  <si>
    <t>Nathalie.AUBRY@loreal.com</t>
  </si>
  <si>
    <t>Comptabilite-Overseas@canal-plus.com</t>
  </si>
  <si>
    <t>luc.pantel@harmony-dml.com</t>
  </si>
  <si>
    <t>Vincent LADOUCE</t>
  </si>
  <si>
    <t>Carine PIRON</t>
  </si>
  <si>
    <t>Lucilia RODRIGUES</t>
  </si>
  <si>
    <t>David FLAMANT</t>
  </si>
  <si>
    <t>Olgica PEZIN</t>
  </si>
  <si>
    <t>Contact FLOKK</t>
  </si>
  <si>
    <t>PGR</t>
  </si>
  <si>
    <t>Code Article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</si>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</sst>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&quot;-&quot;??\ [$€]_-;_-@_-"/>
    <numFmt numFmtId="165" formatCode="0#&quot; &quot;##&quot; &quot;##&quot; &quot;##&quot; &quot;##"/>
    <numFmt numFmtId="166" formatCode="#,##0.000_ ;\-#,##0.000\ "/>
  </numFmts>
  <fonts count="2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8"/>
      <color indexed="4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  <font>
      <sz val="18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8"/>
      <name val="Gill Sans MT"/>
      <family val="2"/>
    </font>
    <font>
      <sz val="8"/>
      <name val="Gill Sans MT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6" fillId="0" borderId="0"/>
  </cellStyleXfs>
  <cellXfs count="137">
    <xf numFmtId="0" fontId="0" fillId="0" borderId="0" xfId="0"/>
    <xf numFmtId="0" fontId="2" fillId="0" borderId="0" xfId="0" applyFont="1"/>
    <xf numFmtId="2" fontId="2" fillId="0" borderId="0" xfId="0" applyNumberFormat="1" applyFont="1"/>
    <xf numFmtId="2" fontId="0" fillId="0" borderId="0" xfId="0" applyNumberFormat="1"/>
    <xf numFmtId="0" fontId="0" fillId="0" borderId="2" xfId="0" applyBorder="1"/>
    <xf numFmtId="2" fontId="0" fillId="0" borderId="2" xfId="0" applyNumberFormat="1" applyBorder="1"/>
    <xf numFmtId="0" fontId="0" fillId="0" borderId="3" xfId="0" applyBorder="1"/>
    <xf numFmtId="0" fontId="0" fillId="0" borderId="0" xfId="0" applyBorder="1"/>
    <xf numFmtId="2" fontId="0" fillId="0" borderId="0" xfId="0" applyNumberFormat="1" applyBorder="1"/>
    <xf numFmtId="0" fontId="0" fillId="0" borderId="4" xfId="0" applyBorder="1"/>
    <xf numFmtId="0" fontId="2" fillId="0" borderId="3" xfId="0" applyFont="1" applyBorder="1"/>
    <xf numFmtId="0" fontId="2" fillId="0" borderId="0" xfId="0" applyFont="1" applyBorder="1"/>
    <xf numFmtId="2" fontId="2" fillId="0" borderId="0" xfId="0" applyNumberFormat="1" applyFont="1" applyBorder="1"/>
    <xf numFmtId="0" fontId="2" fillId="0" borderId="4" xfId="0" applyFont="1" applyBorder="1"/>
    <xf numFmtId="0" fontId="0" fillId="0" borderId="5" xfId="0" applyBorder="1"/>
    <xf numFmtId="2" fontId="0" fillId="0" borderId="5" xfId="0" applyNumberFormat="1" applyBorder="1"/>
    <xf numFmtId="0" fontId="3" fillId="0" borderId="2" xfId="0" applyFont="1" applyBorder="1"/>
    <xf numFmtId="2" fontId="3" fillId="0" borderId="2" xfId="0" applyNumberFormat="1" applyFont="1" applyBorder="1"/>
    <xf numFmtId="0" fontId="3" fillId="0" borderId="3" xfId="0" applyFont="1" applyBorder="1"/>
    <xf numFmtId="0" fontId="3" fillId="0" borderId="0" xfId="0" applyFont="1" applyBorder="1"/>
    <xf numFmtId="2" fontId="3" fillId="0" borderId="0" xfId="0" applyNumberFormat="1" applyFont="1" applyBorder="1"/>
    <xf numFmtId="0" fontId="3" fillId="0" borderId="0" xfId="0" applyFont="1" applyBorder="1" applyAlignment="1">
      <alignment horizontal="left"/>
    </xf>
    <xf numFmtId="0" fontId="3" fillId="0" borderId="4" xfId="0" applyFont="1" applyBorder="1"/>
    <xf numFmtId="0" fontId="2" fillId="0" borderId="5" xfId="0" applyFont="1" applyBorder="1"/>
    <xf numFmtId="2" fontId="2" fillId="0" borderId="5" xfId="0" applyNumberFormat="1" applyFont="1" applyBorder="1"/>
    <xf numFmtId="0" fontId="2" fillId="0" borderId="8" xfId="0" applyFont="1" applyBorder="1"/>
    <xf numFmtId="0" fontId="0" fillId="0" borderId="1" xfId="0" applyBorder="1"/>
    <xf numFmtId="0" fontId="0" fillId="0" borderId="7" xfId="0" applyBorder="1"/>
    <xf numFmtId="0" fontId="4" fillId="0" borderId="0" xfId="0" applyFont="1" applyBorder="1"/>
    <xf numFmtId="0" fontId="5" fillId="0" borderId="0" xfId="0" applyFont="1"/>
    <xf numFmtId="0" fontId="6" fillId="0" borderId="0" xfId="0" applyFont="1"/>
    <xf numFmtId="164" fontId="0" fillId="0" borderId="0" xfId="1" applyFont="1" applyBorder="1"/>
    <xf numFmtId="164" fontId="2" fillId="0" borderId="0" xfId="1" applyFont="1" applyBorder="1"/>
    <xf numFmtId="9" fontId="2" fillId="0" borderId="0" xfId="0" applyNumberFormat="1" applyFont="1" applyBorder="1"/>
    <xf numFmtId="0" fontId="7" fillId="0" borderId="0" xfId="0" applyFont="1"/>
    <xf numFmtId="14" fontId="0" fillId="0" borderId="0" xfId="0" applyNumberFormat="1" applyAlignment="1">
      <alignment horizontal="left"/>
    </xf>
    <xf numFmtId="0" fontId="8" fillId="0" borderId="5" xfId="0" applyFont="1" applyBorder="1"/>
    <xf numFmtId="0" fontId="9" fillId="0" borderId="0" xfId="0" applyFont="1" applyBorder="1"/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left" vertical="center"/>
    </xf>
    <xf numFmtId="2" fontId="4" fillId="0" borderId="0" xfId="0" applyNumberFormat="1" applyFont="1"/>
    <xf numFmtId="0" fontId="2" fillId="0" borderId="9" xfId="0" applyFont="1" applyBorder="1"/>
    <xf numFmtId="0" fontId="2" fillId="0" borderId="6" xfId="0" applyFont="1" applyBorder="1"/>
    <xf numFmtId="0" fontId="0" fillId="0" borderId="8" xfId="0" applyBorder="1"/>
    <xf numFmtId="0" fontId="4" fillId="0" borderId="0" xfId="0" applyFont="1" applyFill="1" applyBorder="1"/>
    <xf numFmtId="0" fontId="12" fillId="0" borderId="3" xfId="0" applyFont="1" applyBorder="1"/>
    <xf numFmtId="0" fontId="13" fillId="0" borderId="0" xfId="0" applyFont="1" applyFill="1" applyBorder="1"/>
    <xf numFmtId="0" fontId="14" fillId="0" borderId="0" xfId="0" applyFont="1" applyBorder="1" applyAlignment="1">
      <alignment horizontal="center" vertical="center"/>
    </xf>
    <xf numFmtId="0" fontId="10" fillId="0" borderId="9" xfId="0" applyFont="1" applyBorder="1"/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14" fontId="0" fillId="0" borderId="0" xfId="0" applyNumberFormat="1"/>
    <xf numFmtId="14" fontId="2" fillId="0" borderId="0" xfId="0" applyNumberFormat="1" applyFont="1"/>
    <xf numFmtId="0" fontId="16" fillId="0" borderId="0" xfId="2"/>
    <xf numFmtId="0" fontId="17" fillId="0" borderId="0" xfId="2" applyFont="1" applyBorder="1" applyAlignment="1">
      <alignment horizontal="center"/>
    </xf>
    <xf numFmtId="0" fontId="1" fillId="0" borderId="0" xfId="0" applyFont="1"/>
    <xf numFmtId="0" fontId="0" fillId="2" borderId="0" xfId="0" applyFill="1"/>
    <xf numFmtId="165" fontId="0" fillId="0" borderId="0" xfId="0" applyNumberFormat="1"/>
    <xf numFmtId="164" fontId="0" fillId="0" borderId="2" xfId="1" applyFont="1" applyBorder="1"/>
    <xf numFmtId="0" fontId="15" fillId="0" borderId="0" xfId="0" applyFont="1"/>
    <xf numFmtId="0" fontId="0" fillId="0" borderId="0" xfId="0" applyNumberFormat="1" applyAlignment="1">
      <alignment horizontal="right"/>
    </xf>
    <xf numFmtId="0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1" fillId="0" borderId="0" xfId="0" applyFont="1" applyBorder="1"/>
    <xf numFmtId="0" fontId="0" fillId="0" borderId="0" xfId="0" applyBorder="1" applyAlignment="1">
      <alignment wrapText="1"/>
    </xf>
    <xf numFmtId="0" fontId="2" fillId="0" borderId="1" xfId="0" applyFont="1" applyBorder="1"/>
    <xf numFmtId="0" fontId="0" fillId="0" borderId="3" xfId="0" applyBorder="1" applyAlignment="1">
      <alignment horizontal="right"/>
    </xf>
    <xf numFmtId="166" fontId="0" fillId="0" borderId="0" xfId="1" applyNumberFormat="1" applyFont="1" applyBorder="1" applyProtection="1"/>
    <xf numFmtId="14" fontId="0" fillId="2" borderId="0" xfId="0" applyNumberFormat="1" applyFill="1" applyAlignment="1">
      <alignment horizontal="right"/>
    </xf>
    <xf numFmtId="0" fontId="0" fillId="0" borderId="3" xfId="0" applyFill="1" applyBorder="1"/>
    <xf numFmtId="0" fontId="0" fillId="0" borderId="0" xfId="0" applyFill="1" applyBorder="1"/>
    <xf numFmtId="1" fontId="0" fillId="0" borderId="0" xfId="0" applyNumberFormat="1" applyAlignment="1">
      <alignment horizontal="right"/>
    </xf>
    <xf numFmtId="2" fontId="0" fillId="0" borderId="4" xfId="0" applyNumberFormat="1" applyBorder="1"/>
    <xf numFmtId="2" fontId="0" fillId="0" borderId="8" xfId="0" applyNumberFormat="1" applyBorder="1"/>
    <xf numFmtId="164" fontId="0" fillId="0" borderId="4" xfId="1" applyFont="1" applyBorder="1"/>
    <xf numFmtId="164" fontId="2" fillId="0" borderId="4" xfId="1" applyFont="1" applyBorder="1"/>
    <xf numFmtId="2" fontId="2" fillId="0" borderId="4" xfId="0" applyNumberFormat="1" applyFont="1" applyBorder="1"/>
    <xf numFmtId="2" fontId="3" fillId="0" borderId="8" xfId="0" applyNumberFormat="1" applyFont="1" applyBorder="1"/>
    <xf numFmtId="2" fontId="3" fillId="0" borderId="4" xfId="0" applyNumberFormat="1" applyFont="1" applyBorder="1"/>
    <xf numFmtId="2" fontId="0" fillId="0" borderId="6" xfId="0" applyNumberFormat="1" applyBorder="1"/>
    <xf numFmtId="0" fontId="2" fillId="0" borderId="3" xfId="0" applyFont="1" applyBorder="1" applyAlignment="1">
      <alignment horizontal="right"/>
    </xf>
    <xf numFmtId="0" fontId="18" fillId="0" borderId="0" xfId="0" applyFont="1"/>
    <xf numFmtId="0" fontId="19" fillId="0" borderId="0" xfId="0" applyFont="1"/>
    <xf numFmtId="0" fontId="18" fillId="0" borderId="0" xfId="0" applyNumberFormat="1" applyFont="1"/>
    <xf numFmtId="0" fontId="1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19" fillId="0" borderId="0" xfId="0" applyNumberFormat="1" applyFont="1"/>
    <xf numFmtId="0" fontId="11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1" fillId="0" borderId="0" xfId="0" applyNumberFormat="1" applyFont="1"/>
    <xf numFmtId="0" fontId="20" fillId="0" borderId="0" xfId="0" applyNumberFormat="1" applyFont="1"/>
    <xf numFmtId="165" fontId="11" fillId="0" borderId="0" xfId="0" applyNumberFormat="1" applyFont="1"/>
    <xf numFmtId="165" fontId="21" fillId="0" borderId="0" xfId="0" applyNumberFormat="1" applyFont="1"/>
    <xf numFmtId="0" fontId="23" fillId="0" borderId="0" xfId="0" applyFont="1"/>
    <xf numFmtId="0" fontId="24" fillId="0" borderId="0" xfId="0" applyFont="1"/>
    <xf numFmtId="0" fontId="24" fillId="0" borderId="0" xfId="0" applyNumberFormat="1" applyFont="1"/>
    <xf numFmtId="0" fontId="10" fillId="0" borderId="3" xfId="0" applyFont="1" applyBorder="1"/>
    <xf numFmtId="0" fontId="3" fillId="0" borderId="14" xfId="0" applyFont="1" applyBorder="1"/>
    <xf numFmtId="0" fontId="3" fillId="0" borderId="1" xfId="0" applyFont="1" applyBorder="1"/>
    <xf numFmtId="2" fontId="0" fillId="0" borderId="13" xfId="0" applyNumberFormat="1" applyBorder="1"/>
    <xf numFmtId="0" fontId="3" fillId="0" borderId="7" xfId="0" applyFont="1" applyBorder="1"/>
    <xf numFmtId="0" fontId="3" fillId="0" borderId="5" xfId="0" applyFont="1" applyBorder="1"/>
    <xf numFmtId="2" fontId="3" fillId="0" borderId="6" xfId="0" applyNumberFormat="1" applyFont="1" applyBorder="1"/>
    <xf numFmtId="0" fontId="0" fillId="0" borderId="0" xfId="0" applyFill="1" applyBorder="1" applyAlignment="1">
      <alignment horizontal="center"/>
    </xf>
    <xf numFmtId="0" fontId="11" fillId="0" borderId="0" xfId="0" applyFont="1" applyBorder="1" applyAlignment="1">
      <alignment horizontal="center" wrapText="1"/>
    </xf>
    <xf numFmtId="2" fontId="11" fillId="0" borderId="0" xfId="0" applyNumberFormat="1" applyFont="1" applyBorder="1" applyAlignment="1">
      <alignment horizontal="center" wrapText="1"/>
    </xf>
    <xf numFmtId="0" fontId="1" fillId="0" borderId="0" xfId="0" applyFont="1" applyFill="1" applyBorder="1"/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11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/>
    </xf>
    <xf numFmtId="2" fontId="11" fillId="0" borderId="8" xfId="0" applyNumberFormat="1" applyFont="1" applyBorder="1" applyAlignment="1">
      <alignment horizont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1" fillId="0" borderId="16" xfId="0" applyFont="1" applyBorder="1" applyAlignment="1">
      <alignment horizontal="center" wrapText="1"/>
    </xf>
    <xf numFmtId="0" fontId="2" fillId="0" borderId="16" xfId="0" applyFont="1" applyBorder="1"/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2" fontId="11" fillId="0" borderId="16" xfId="0" applyNumberFormat="1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wrapText="1"/>
    </xf>
    <xf numFmtId="2" fontId="11" fillId="0" borderId="6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</cellXfs>
  <cellStyles count="3">
    <cellStyle name="Euro" xfId="1"/>
    <cellStyle name="Normal" xfId="0" builtinId="0"/>
    <cellStyle name="Normal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22</xdr:row>
          <xdr:rowOff>152400</xdr:rowOff>
        </xdr:from>
        <xdr:to>
          <xdr:col>12</xdr:col>
          <xdr:colOff>704850</xdr:colOff>
          <xdr:row>24</xdr:row>
          <xdr:rowOff>76200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Rajouter un produit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25</xdr:row>
          <xdr:rowOff>152400</xdr:rowOff>
        </xdr:from>
        <xdr:to>
          <xdr:col>12</xdr:col>
          <xdr:colOff>685800</xdr:colOff>
          <xdr:row>26</xdr:row>
          <xdr:rowOff>219075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Intégrer couleur étendue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27</xdr:row>
          <xdr:rowOff>95250</xdr:rowOff>
        </xdr:from>
        <xdr:to>
          <xdr:col>12</xdr:col>
          <xdr:colOff>666750</xdr:colOff>
          <xdr:row>29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Insérer appui Lombaire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29</xdr:row>
          <xdr:rowOff>152400</xdr:rowOff>
        </xdr:from>
        <xdr:to>
          <xdr:col>12</xdr:col>
          <xdr:colOff>704850</xdr:colOff>
          <xdr:row>31</xdr:row>
          <xdr:rowOff>9525</xdr:rowOff>
        </xdr:to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Insérer Vérin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31</xdr:row>
          <xdr:rowOff>133350</xdr:rowOff>
        </xdr:from>
        <xdr:to>
          <xdr:col>12</xdr:col>
          <xdr:colOff>628650</xdr:colOff>
          <xdr:row>33</xdr:row>
          <xdr:rowOff>19050</xdr:rowOff>
        </xdr:to>
        <xdr:sp macro="" textlink="">
          <xdr:nvSpPr>
            <xdr:cNvPr id="3093" name="Button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Insérer un piètement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34</xdr:row>
          <xdr:rowOff>57150</xdr:rowOff>
        </xdr:from>
        <xdr:to>
          <xdr:col>12</xdr:col>
          <xdr:colOff>561975</xdr:colOff>
          <xdr:row>34</xdr:row>
          <xdr:rowOff>285750</xdr:rowOff>
        </xdr:to>
        <xdr:sp macro="" textlink="">
          <xdr:nvSpPr>
            <xdr:cNvPr id="3094" name="Button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Insérer roulettes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36</xdr:row>
          <xdr:rowOff>66675</xdr:rowOff>
        </xdr:from>
        <xdr:to>
          <xdr:col>12</xdr:col>
          <xdr:colOff>581025</xdr:colOff>
          <xdr:row>36</xdr:row>
          <xdr:rowOff>266700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Insérer Accoudoirs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Insérer accoudoirs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38</xdr:row>
          <xdr:rowOff>28575</xdr:rowOff>
        </xdr:from>
        <xdr:to>
          <xdr:col>12</xdr:col>
          <xdr:colOff>581025</xdr:colOff>
          <xdr:row>38</xdr:row>
          <xdr:rowOff>247650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Appui Cervical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40</xdr:row>
          <xdr:rowOff>0</xdr:rowOff>
        </xdr:from>
        <xdr:to>
          <xdr:col>12</xdr:col>
          <xdr:colOff>447675</xdr:colOff>
          <xdr:row>40</xdr:row>
          <xdr:rowOff>266700</xdr:rowOff>
        </xdr:to>
        <xdr:sp macro="" textlink="">
          <xdr:nvSpPr>
            <xdr:cNvPr id="3097" name="Button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Autres Options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20</xdr:row>
      <xdr:rowOff>19051</xdr:rowOff>
    </xdr:from>
    <xdr:to>
      <xdr:col>1</xdr:col>
      <xdr:colOff>1132567</xdr:colOff>
      <xdr:row>25</xdr:row>
      <xdr:rowOff>152400</xdr:rowOff>
    </xdr:to>
    <xdr:pic>
      <xdr:nvPicPr>
        <xdr:cNvPr id="2" name="Picture 4" descr="Logic 400 2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0225" y="3267076"/>
          <a:ext cx="837292" cy="1114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0</xdr:row>
      <xdr:rowOff>85724</xdr:rowOff>
    </xdr:from>
    <xdr:to>
      <xdr:col>1</xdr:col>
      <xdr:colOff>146488</xdr:colOff>
      <xdr:row>4</xdr:row>
      <xdr:rowOff>19049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85724"/>
          <a:ext cx="1346638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847725</xdr:colOff>
      <xdr:row>38</xdr:row>
      <xdr:rowOff>85726</xdr:rowOff>
    </xdr:from>
    <xdr:to>
      <xdr:col>1</xdr:col>
      <xdr:colOff>1685017</xdr:colOff>
      <xdr:row>45</xdr:row>
      <xdr:rowOff>66675</xdr:rowOff>
    </xdr:to>
    <xdr:pic>
      <xdr:nvPicPr>
        <xdr:cNvPr id="2" name="Picture 4" descr="Logic 400 2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85950" y="6410326"/>
          <a:ext cx="837292" cy="1114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342900</xdr:colOff>
      <xdr:row>4</xdr:row>
      <xdr:rowOff>114300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811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42"/>
  <sheetViews>
    <sheetView topLeftCell="A15" workbookViewId="0">
      <selection activeCell="C16" sqref="C16"/>
    </sheetView>
  </sheetViews>
  <sheetFormatPr defaultRowHeight="12.75" x14ac:dyDescent="0.2"/>
  <cols>
    <col min="1" max="2" width="22" customWidth="1"/>
    <col min="3" max="3" width="44.140625" customWidth="1"/>
    <col min="4" max="4" width="7.7109375" customWidth="1"/>
    <col min="5" max="5" width="6" customWidth="1"/>
    <col min="6" max="6" width="9.28515625" customWidth="1"/>
    <col min="7" max="7" width="14" customWidth="1"/>
    <col min="8" max="8" width="12" customWidth="1"/>
    <col min="9" max="9" width="19.5703125" customWidth="1"/>
    <col min="10" max="10" width="20.5703125" hidden="1" customWidth="1"/>
    <col min="11" max="11" width="10.42578125" hidden="1" customWidth="1"/>
    <col min="12" max="12" width="11.140625" hidden="1" customWidth="1"/>
    <col min="13" max="13" width="15.140625" customWidth="1"/>
    <col min="14" max="14" width="6.28515625" customWidth="1"/>
  </cols>
  <sheetData>
    <row r="1" spans="1:12" x14ac:dyDescent="0.2">
      <c r="A1" t="s">
        <v>228</v>
      </c>
    </row>
    <row r="3" spans="1:12" hidden="1" x14ac:dyDescent="0.2">
      <c r="A3" s="57">
        <f ca="1">TODAY()</f>
        <v>43391</v>
      </c>
      <c r="B3" s="57"/>
    </row>
    <row r="4" spans="1:12" x14ac:dyDescent="0.2">
      <c r="A4" s="58" t="s">
        <v>138</v>
      </c>
      <c r="B4" s="58"/>
    </row>
    <row r="5" spans="1:12" x14ac:dyDescent="0.2">
      <c r="A5" t="s">
        <v>127</v>
      </c>
      <c r="C5" s="62" t="s">
        <v>125</v>
      </c>
      <c r="J5" t="str">
        <f>VLOOKUP(C5,K5:L13,2,0)</f>
        <v>Vincent LADOUCE</v>
      </c>
      <c r="K5" s="61" t="s">
        <v>125</v>
      </c>
      <c r="L5" s="61" t="s">
        <v>4924</v>
      </c>
    </row>
    <row r="6" spans="1:12" hidden="1" x14ac:dyDescent="0.2">
      <c r="A6" t="s">
        <v>128</v>
      </c>
      <c r="C6" s="62">
        <f ca="1">YEAR(TODAY())</f>
        <v>2018</v>
      </c>
    </row>
    <row r="7" spans="1:12" hidden="1" x14ac:dyDescent="0.2">
      <c r="A7" t="s">
        <v>129</v>
      </c>
      <c r="C7" s="62">
        <f ca="1">MONTH(TODAY())</f>
        <v>10</v>
      </c>
    </row>
    <row r="8" spans="1:12" hidden="1" x14ac:dyDescent="0.2">
      <c r="A8" t="s">
        <v>130</v>
      </c>
      <c r="C8" s="76" t="str">
        <f ca="1">IF(A3="","",TEXT(A3,"dd"))</f>
        <v>18</v>
      </c>
    </row>
    <row r="9" spans="1:12" x14ac:dyDescent="0.2">
      <c r="A9" t="s">
        <v>131</v>
      </c>
      <c r="C9" s="62" t="s">
        <v>133</v>
      </c>
      <c r="K9" s="61" t="s">
        <v>122</v>
      </c>
      <c r="L9" s="61" t="s">
        <v>4926</v>
      </c>
    </row>
    <row r="10" spans="1:12" x14ac:dyDescent="0.2">
      <c r="K10" s="61" t="s">
        <v>124</v>
      </c>
      <c r="L10" s="61" t="s">
        <v>4925</v>
      </c>
    </row>
    <row r="11" spans="1:12" hidden="1" x14ac:dyDescent="0.2">
      <c r="C11" t="str">
        <f ca="1">CONCATENATE(C5,C6,C7,C8,C9)</f>
        <v>VL20181018V1</v>
      </c>
    </row>
    <row r="12" spans="1:12" x14ac:dyDescent="0.2">
      <c r="A12" s="1" t="s">
        <v>221</v>
      </c>
      <c r="B12" s="1"/>
      <c r="K12" s="61" t="s">
        <v>123</v>
      </c>
      <c r="L12" s="61" t="s">
        <v>4927</v>
      </c>
    </row>
    <row r="13" spans="1:12" x14ac:dyDescent="0.2">
      <c r="A13" s="61" t="s">
        <v>222</v>
      </c>
      <c r="B13" s="61"/>
      <c r="C13" s="62">
        <v>24000644</v>
      </c>
      <c r="K13" s="61" t="s">
        <v>126</v>
      </c>
      <c r="L13" s="61" t="s">
        <v>4928</v>
      </c>
    </row>
    <row r="15" spans="1:12" x14ac:dyDescent="0.2">
      <c r="A15" s="1" t="s">
        <v>223</v>
      </c>
      <c r="B15" s="1"/>
    </row>
    <row r="16" spans="1:12" x14ac:dyDescent="0.2">
      <c r="A16" s="61" t="s">
        <v>58</v>
      </c>
      <c r="B16" s="61"/>
      <c r="C16" s="62" t="s">
        <v>225</v>
      </c>
    </row>
    <row r="18" spans="1:11" x14ac:dyDescent="0.2">
      <c r="A18" t="s">
        <v>562</v>
      </c>
    </row>
    <row r="20" spans="1:11" ht="13.5" thickBot="1" x14ac:dyDescent="0.25"/>
    <row r="21" spans="1:11" ht="33" customHeight="1" x14ac:dyDescent="0.2">
      <c r="A21" s="126" t="s">
        <v>571</v>
      </c>
      <c r="B21" s="127" t="s">
        <v>4931</v>
      </c>
      <c r="C21" s="127" t="s">
        <v>4</v>
      </c>
      <c r="D21" s="128" t="s">
        <v>28</v>
      </c>
      <c r="E21" s="128" t="s">
        <v>25</v>
      </c>
      <c r="F21" s="127" t="s">
        <v>563</v>
      </c>
      <c r="G21" s="129" t="s">
        <v>26</v>
      </c>
      <c r="H21" s="132" t="s">
        <v>27</v>
      </c>
      <c r="I21" s="116"/>
    </row>
    <row r="22" spans="1:11" ht="33" customHeight="1" x14ac:dyDescent="0.2">
      <c r="A22" s="133"/>
      <c r="B22" s="133"/>
      <c r="C22" s="133"/>
      <c r="D22" s="134"/>
      <c r="E22" s="134"/>
      <c r="F22" s="133"/>
      <c r="G22" s="23"/>
      <c r="H22" s="135"/>
      <c r="I22" s="116"/>
    </row>
    <row r="23" spans="1:11" x14ac:dyDescent="0.2">
      <c r="A23" s="4"/>
      <c r="B23" s="130">
        <v>3343</v>
      </c>
      <c r="C23" s="4" t="str">
        <f>VLOOKUP(B23,'TARIFS RH'!C:D,2,0)</f>
        <v>RH Logic 300 Comfort (assise + 20 mm de laine)</v>
      </c>
      <c r="D23" s="131">
        <f>VLOOKUP(B23,POIDS!B:F,5,0)</f>
        <v>21</v>
      </c>
      <c r="E23" s="131">
        <f>D23*F23</f>
        <v>42</v>
      </c>
      <c r="F23" s="130">
        <v>2</v>
      </c>
      <c r="G23" s="4">
        <f>IFERROR(INDEX('TARIFS RH'!E2:K425,MATCH('PHASE 1'!B23,'TARIFS RH'!C2:C425,0),MATCH('PHASE 1'!C24,'TARIFS RH'!E1:K1,0)),"aucune valeur")</f>
        <v>1244</v>
      </c>
      <c r="H23" s="48">
        <f>G23*F23</f>
        <v>2488</v>
      </c>
      <c r="I23" s="7"/>
    </row>
    <row r="24" spans="1:11" x14ac:dyDescent="0.2">
      <c r="A24" s="71" t="s">
        <v>4930</v>
      </c>
      <c r="B24" s="118"/>
      <c r="C24" s="78" t="s">
        <v>232</v>
      </c>
      <c r="D24" s="78"/>
      <c r="E24" s="78"/>
      <c r="F24" s="114"/>
      <c r="G24" s="7"/>
      <c r="H24" s="9"/>
      <c r="I24" s="7"/>
    </row>
    <row r="25" spans="1:11" x14ac:dyDescent="0.2">
      <c r="A25" s="7" t="s">
        <v>565</v>
      </c>
      <c r="B25" s="119" t="s">
        <v>2788</v>
      </c>
      <c r="C25" s="93" t="s">
        <v>2751</v>
      </c>
      <c r="D25" s="78"/>
      <c r="E25" s="78"/>
      <c r="F25" s="114"/>
      <c r="G25" s="7"/>
      <c r="H25" s="9"/>
      <c r="I25" s="7"/>
    </row>
    <row r="26" spans="1:11" x14ac:dyDescent="0.2">
      <c r="A26" s="7"/>
      <c r="B26" s="7"/>
      <c r="C26" s="7"/>
      <c r="D26" s="7"/>
      <c r="E26" s="7"/>
      <c r="F26" s="7"/>
      <c r="G26" s="7"/>
      <c r="H26" s="9"/>
      <c r="I26" s="7"/>
    </row>
    <row r="27" spans="1:11" ht="25.5" x14ac:dyDescent="0.2">
      <c r="A27" s="72" t="s">
        <v>566</v>
      </c>
      <c r="B27" s="120"/>
      <c r="C27" s="78"/>
      <c r="D27" s="78"/>
      <c r="E27" s="78"/>
      <c r="F27" s="114"/>
      <c r="G27" s="7"/>
      <c r="H27" s="9">
        <f t="shared" ref="H27:H41" si="0">G27*F27</f>
        <v>0</v>
      </c>
      <c r="I27" s="7"/>
      <c r="K27" s="40"/>
    </row>
    <row r="28" spans="1:11" x14ac:dyDescent="0.2">
      <c r="A28" s="72"/>
      <c r="B28" s="120"/>
      <c r="C28" s="78"/>
      <c r="D28" s="78"/>
      <c r="E28" s="78"/>
      <c r="F28" s="114"/>
      <c r="G28" s="7"/>
      <c r="H28" s="9"/>
      <c r="I28" s="7"/>
      <c r="K28" s="115"/>
    </row>
    <row r="29" spans="1:11" x14ac:dyDescent="0.2">
      <c r="A29" s="7" t="s">
        <v>567</v>
      </c>
      <c r="B29" s="120">
        <f>VLOOKUP(C29,' OPTION SANS  PD'!D:E,2,0)</f>
        <v>150011</v>
      </c>
      <c r="C29" s="78" t="s">
        <v>2778</v>
      </c>
      <c r="D29" s="78"/>
      <c r="E29" s="78"/>
      <c r="F29" s="114">
        <v>1</v>
      </c>
      <c r="G29" s="7">
        <f>VLOOKUP(C29,' OPTION SANS  PD'!D:L,9,0)</f>
        <v>0</v>
      </c>
      <c r="H29" s="9">
        <f t="shared" si="0"/>
        <v>0</v>
      </c>
      <c r="I29" s="7"/>
    </row>
    <row r="30" spans="1:11" x14ac:dyDescent="0.2">
      <c r="A30" s="7"/>
      <c r="B30" s="120"/>
      <c r="C30" s="78"/>
      <c r="D30" s="78"/>
      <c r="E30" s="78"/>
      <c r="F30" s="114"/>
      <c r="G30" s="7"/>
      <c r="H30" s="9"/>
      <c r="I30" s="7"/>
    </row>
    <row r="31" spans="1:11" x14ac:dyDescent="0.2">
      <c r="A31" s="7" t="s">
        <v>568</v>
      </c>
      <c r="B31" s="120" t="str">
        <f>VLOOKUP(C31,' OPTION SANS  PD'!D:E,2,0)</f>
        <v>520001-05</v>
      </c>
      <c r="C31" s="78" t="s">
        <v>266</v>
      </c>
      <c r="D31" s="78"/>
      <c r="E31" s="78"/>
      <c r="F31" s="114">
        <v>1</v>
      </c>
      <c r="G31" s="7">
        <f>VLOOKUP(C31,' OPTION SANS  PD'!D:L,9,0)</f>
        <v>0</v>
      </c>
      <c r="H31" s="9">
        <f t="shared" si="0"/>
        <v>0</v>
      </c>
      <c r="I31" s="7"/>
    </row>
    <row r="32" spans="1:11" x14ac:dyDescent="0.2">
      <c r="A32" s="7"/>
      <c r="B32" s="120"/>
      <c r="C32" s="78"/>
      <c r="D32" s="78"/>
      <c r="E32" s="78"/>
      <c r="F32" s="114"/>
      <c r="G32" s="7"/>
      <c r="H32" s="9"/>
      <c r="I32" s="7"/>
    </row>
    <row r="33" spans="1:9" x14ac:dyDescent="0.2">
      <c r="A33" s="7" t="s">
        <v>569</v>
      </c>
      <c r="B33" s="120" t="str">
        <f>VLOOKUP(C33,' OPTION SANS  PD'!D:E,2,0)</f>
        <v>510016-02</v>
      </c>
      <c r="C33" s="78" t="s">
        <v>366</v>
      </c>
      <c r="D33" s="78"/>
      <c r="E33" s="78"/>
      <c r="F33" s="114">
        <v>1</v>
      </c>
      <c r="G33" s="7">
        <f>VLOOKUP(C33,' OPTION SANS  PD'!D:L,9,0)</f>
        <v>0</v>
      </c>
      <c r="H33" s="9">
        <f t="shared" si="0"/>
        <v>0</v>
      </c>
      <c r="I33" s="7"/>
    </row>
    <row r="34" spans="1:9" x14ac:dyDescent="0.2">
      <c r="A34" s="7"/>
      <c r="B34" s="120"/>
      <c r="C34" s="78"/>
      <c r="D34" s="78"/>
      <c r="E34" s="78"/>
      <c r="F34" s="114"/>
      <c r="G34" s="7"/>
      <c r="H34" s="9"/>
      <c r="I34" s="7"/>
    </row>
    <row r="35" spans="1:9" ht="27" customHeight="1" x14ac:dyDescent="0.2">
      <c r="A35" s="7" t="s">
        <v>570</v>
      </c>
      <c r="B35" s="120">
        <f>VLOOKUP(C35,' OPTION SANS  PD'!D:E,2,0)</f>
        <v>7110060</v>
      </c>
      <c r="C35" s="92" t="s">
        <v>381</v>
      </c>
      <c r="D35" s="78"/>
      <c r="E35" s="78"/>
      <c r="F35" s="114">
        <v>1</v>
      </c>
      <c r="G35" s="7">
        <f>VLOOKUP(C35,' OPTION SANS  PD'!D:L,9,0)</f>
        <v>0</v>
      </c>
      <c r="H35" s="9">
        <f t="shared" si="0"/>
        <v>0</v>
      </c>
      <c r="I35" s="7"/>
    </row>
    <row r="36" spans="1:9" x14ac:dyDescent="0.2">
      <c r="A36" s="11"/>
      <c r="B36" s="120"/>
      <c r="C36" s="78"/>
      <c r="D36" s="78"/>
      <c r="E36" s="78"/>
      <c r="F36" s="114"/>
      <c r="G36" s="7"/>
      <c r="H36" s="9">
        <f t="shared" si="0"/>
        <v>0</v>
      </c>
      <c r="I36" s="7"/>
    </row>
    <row r="37" spans="1:9" ht="25.5" x14ac:dyDescent="0.2">
      <c r="A37" s="71" t="s">
        <v>490</v>
      </c>
      <c r="B37" s="120" t="str">
        <f>VLOOKUP(C37,' OPTION SANS  PD'!D:E,2,0)</f>
        <v>8700130-02</v>
      </c>
      <c r="C37" s="93" t="s">
        <v>257</v>
      </c>
      <c r="D37" s="78"/>
      <c r="E37" s="78"/>
      <c r="F37" s="114">
        <v>1</v>
      </c>
      <c r="G37" s="7">
        <f>VLOOKUP(C37,' OPTION SANS  PD'!D:L,9,0)</f>
        <v>161</v>
      </c>
      <c r="H37" s="9">
        <f t="shared" si="0"/>
        <v>161</v>
      </c>
      <c r="I37" s="7"/>
    </row>
    <row r="38" spans="1:9" x14ac:dyDescent="0.2">
      <c r="A38" s="71"/>
      <c r="B38" s="120"/>
      <c r="C38" s="93"/>
      <c r="D38" s="78"/>
      <c r="E38" s="78"/>
      <c r="F38" s="114"/>
      <c r="G38" s="7"/>
      <c r="H38" s="9"/>
      <c r="I38" s="7"/>
    </row>
    <row r="39" spans="1:9" ht="25.5" x14ac:dyDescent="0.2">
      <c r="A39" s="71" t="s">
        <v>435</v>
      </c>
      <c r="B39" s="120">
        <f>VLOOKUP(C39,' OPTION SANS  PD'!D:E,2,0)</f>
        <v>15041</v>
      </c>
      <c r="C39" s="93" t="s">
        <v>247</v>
      </c>
      <c r="D39" s="78"/>
      <c r="E39" s="78"/>
      <c r="F39" s="114">
        <v>1</v>
      </c>
      <c r="G39" s="7">
        <f>VLOOKUP(C39,' OPTION SANS  PD'!D:L,9,0)</f>
        <v>7</v>
      </c>
      <c r="H39" s="9">
        <f t="shared" si="0"/>
        <v>7</v>
      </c>
      <c r="I39" s="7"/>
    </row>
    <row r="40" spans="1:9" x14ac:dyDescent="0.2">
      <c r="A40" s="71"/>
      <c r="B40" s="120"/>
      <c r="C40" s="93"/>
      <c r="D40" s="78"/>
      <c r="E40" s="78"/>
      <c r="F40" s="114"/>
      <c r="G40" s="7"/>
      <c r="H40" s="9"/>
      <c r="I40" s="7"/>
    </row>
    <row r="41" spans="1:9" ht="25.5" x14ac:dyDescent="0.2">
      <c r="A41" s="117" t="s">
        <v>2792</v>
      </c>
      <c r="B41" s="120">
        <f>VLOOKUP(C41,' OPTION SANS  PD'!D:E,2,0)</f>
        <v>750234</v>
      </c>
      <c r="C41" s="72" t="s">
        <v>264</v>
      </c>
      <c r="D41" s="7"/>
      <c r="E41" s="7"/>
      <c r="F41" s="7">
        <v>1</v>
      </c>
      <c r="G41" s="7">
        <f>VLOOKUP(C41,' OPTION SANS  PD'!D:L,9,0)</f>
        <v>338</v>
      </c>
      <c r="H41" s="9">
        <f t="shared" si="0"/>
        <v>338</v>
      </c>
    </row>
    <row r="42" spans="1:9" x14ac:dyDescent="0.2">
      <c r="G42" s="1" t="s">
        <v>4932</v>
      </c>
      <c r="H42" s="1">
        <f>SUM(H23:H41)</f>
        <v>2994</v>
      </c>
    </row>
  </sheetData>
  <dataValidations count="2">
    <dataValidation type="list" allowBlank="1" showInputMessage="1" showErrorMessage="1" prompt="Sélectionner PGR_x000a_" sqref="C25">
      <formula1>INDIRECT(B25)</formula1>
    </dataValidation>
    <dataValidation type="list" allowBlank="1" showInputMessage="1" showErrorMessage="1" prompt="Sélectionner PGR_x000a_" sqref="B25">
      <formula1>TISSUS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6" r:id="rId4" name="Button 14">
              <controlPr defaultSize="0" print="0" autoFill="0" autoPict="0" macro="[0]!RAJOUTERPRODUIT">
                <anchor moveWithCells="1" sizeWithCells="1">
                  <from>
                    <xdr:col>8</xdr:col>
                    <xdr:colOff>19050</xdr:colOff>
                    <xdr:row>22</xdr:row>
                    <xdr:rowOff>152400</xdr:rowOff>
                  </from>
                  <to>
                    <xdr:col>12</xdr:col>
                    <xdr:colOff>704850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COULEURETENDUE">
                <anchor moveWithCells="1" sizeWithCells="1">
                  <from>
                    <xdr:col>8</xdr:col>
                    <xdr:colOff>47625</xdr:colOff>
                    <xdr:row>25</xdr:row>
                    <xdr:rowOff>152400</xdr:rowOff>
                  </from>
                  <to>
                    <xdr:col>12</xdr:col>
                    <xdr:colOff>685800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APPUILOMBAIRE">
                <anchor moveWithCells="1" sizeWithCells="1">
                  <from>
                    <xdr:col>8</xdr:col>
                    <xdr:colOff>28575</xdr:colOff>
                    <xdr:row>27</xdr:row>
                    <xdr:rowOff>95250</xdr:rowOff>
                  </from>
                  <to>
                    <xdr:col>12</xdr:col>
                    <xdr:colOff>666750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7" name="Button 17">
              <controlPr defaultSize="0" print="0" autoFill="0" autoPict="0" macro="[0]!VERIN">
                <anchor moveWithCells="1" sizeWithCells="1">
                  <from>
                    <xdr:col>8</xdr:col>
                    <xdr:colOff>66675</xdr:colOff>
                    <xdr:row>29</xdr:row>
                    <xdr:rowOff>152400</xdr:rowOff>
                  </from>
                  <to>
                    <xdr:col>12</xdr:col>
                    <xdr:colOff>704850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8" name="Button 21">
              <controlPr defaultSize="0" print="0" autoFill="0" autoPict="0" macro="[0]!PIETEMENT">
                <anchor moveWithCells="1" sizeWithCells="1">
                  <from>
                    <xdr:col>8</xdr:col>
                    <xdr:colOff>123825</xdr:colOff>
                    <xdr:row>31</xdr:row>
                    <xdr:rowOff>133350</xdr:rowOff>
                  </from>
                  <to>
                    <xdr:col>12</xdr:col>
                    <xdr:colOff>628650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9" name="Button 22">
              <controlPr defaultSize="0" print="0" autoFill="0" autoPict="0" macro="[0]!ROULETTES">
                <anchor moveWithCells="1" sizeWithCells="1">
                  <from>
                    <xdr:col>8</xdr:col>
                    <xdr:colOff>114300</xdr:colOff>
                    <xdr:row>34</xdr:row>
                    <xdr:rowOff>57150</xdr:rowOff>
                  </from>
                  <to>
                    <xdr:col>12</xdr:col>
                    <xdr:colOff>561975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0" name="Button 23">
              <controlPr defaultSize="0" print="0" autoFill="0" autoPict="0" macro="[0]!ACCOUDOIRS">
                <anchor moveWithCells="1" sizeWithCells="1">
                  <from>
                    <xdr:col>8</xdr:col>
                    <xdr:colOff>114300</xdr:colOff>
                    <xdr:row>36</xdr:row>
                    <xdr:rowOff>66675</xdr:rowOff>
                  </from>
                  <to>
                    <xdr:col>12</xdr:col>
                    <xdr:colOff>581025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1" name="Button 24">
              <controlPr defaultSize="0" print="0" autoFill="0" autoPict="0" macro="[0]!APPUICERVICAL">
                <anchor moveWithCells="1" sizeWithCells="1">
                  <from>
                    <xdr:col>8</xdr:col>
                    <xdr:colOff>85725</xdr:colOff>
                    <xdr:row>38</xdr:row>
                    <xdr:rowOff>28575</xdr:rowOff>
                  </from>
                  <to>
                    <xdr:col>12</xdr:col>
                    <xdr:colOff>581025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2" name="Button 25">
              <controlPr defaultSize="0" print="0" autoFill="0" autoPict="0" macro="[0]!AUTRESOPTIONS">
                <anchor moveWithCells="1" sizeWithCells="1">
                  <from>
                    <xdr:col>8</xdr:col>
                    <xdr:colOff>66675</xdr:colOff>
                    <xdr:row>40</xdr:row>
                    <xdr:rowOff>0</xdr:rowOff>
                  </from>
                  <to>
                    <xdr:col>12</xdr:col>
                    <xdr:colOff>447675</xdr:colOff>
                    <xdr:row>40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LISTES!$B$2:$B$6</xm:f>
          </x14:formula1>
          <xm:sqref>C9</xm:sqref>
        </x14:dataValidation>
        <x14:dataValidation type="list" allowBlank="1" showInputMessage="1" showErrorMessage="1">
          <x14:formula1>
            <xm:f>LISTES!$C$2:$C$4</xm:f>
          </x14:formula1>
          <xm:sqref>C16</xm:sqref>
        </x14:dataValidation>
        <x14:dataValidation type="list" allowBlank="1" showInputMessage="1" showErrorMessage="1">
          <x14:formula1>
            <xm:f>LISTES!$A$2:$A$6</xm:f>
          </x14:formula1>
          <xm:sqref>C5</xm:sqref>
        </x14:dataValidation>
        <x14:dataValidation type="list" allowBlank="1" showInputMessage="1" showErrorMessage="1" prompt="Sélectionner l'article">
          <x14:formula1>
            <xm:f>LISTES!$A$81:$A$128</xm:f>
          </x14:formula1>
          <xm:sqref>B23</xm:sqref>
        </x14:dataValidation>
        <x14:dataValidation type="list" allowBlank="1" showInputMessage="1" showErrorMessage="1" prompt="Sélectionner vérin">
          <x14:formula1>
            <xm:f>LISTES!$A$57:$A$77</xm:f>
          </x14:formula1>
          <xm:sqref>C31:C32</xm:sqref>
        </x14:dataValidation>
        <x14:dataValidation type="list" allowBlank="1" showInputMessage="1" showErrorMessage="1" prompt="Sélectionner appui cervical">
          <x14:formula1>
            <xm:f>LISTES!$A$41:$A$48</xm:f>
          </x14:formula1>
          <xm:sqref>C39:C40</xm:sqref>
        </x14:dataValidation>
        <x14:dataValidation type="list" allowBlank="1" showInputMessage="1" showErrorMessage="1" prompt="Sélectionner piètement">
          <x14:formula1>
            <xm:f>LISTES!$A$131:$A$153</xm:f>
          </x14:formula1>
          <xm:sqref>C33:C34</xm:sqref>
        </x14:dataValidation>
        <x14:dataValidation type="list" allowBlank="1" showInputMessage="1" showErrorMessage="1" prompt="Sélectionner accoudoirs_x000a_">
          <x14:formula1>
            <xm:f>LISTES!$A$159:$A$180</xm:f>
          </x14:formula1>
          <xm:sqref>C37:C38</xm:sqref>
        </x14:dataValidation>
        <x14:dataValidation type="list" allowBlank="1" showInputMessage="1" showErrorMessage="1">
          <x14:formula1>
            <xm:f>LISTES!$A$52:$A$54</xm:f>
          </x14:formula1>
          <xm:sqref>C29:C30</xm:sqref>
        </x14:dataValidation>
        <x14:dataValidation type="list" allowBlank="1" showInputMessage="1" showErrorMessage="1" prompt="Sélectionner PGR_x000a_">
          <x14:formula1>
            <xm:f>LISTES!$A$14:$A$20</xm:f>
          </x14:formula1>
          <xm:sqref>C24</xm:sqref>
        </x14:dataValidation>
        <x14:dataValidation type="list" allowBlank="1" showInputMessage="1" showErrorMessage="1" prompt="Sélectionner type roulettes_x000a_">
          <x14:formula1>
            <xm:f>LISTES!$A$184:$A$197</xm:f>
          </x14:formula1>
          <xm:sqref>C35</xm:sqref>
        </x14:dataValidation>
        <x14:dataValidation type="list" allowBlank="1" showInputMessage="1" showErrorMessage="1">
          <x14:formula1>
            <xm:f>LISTES!$A$201:$A$214</xm:f>
          </x14:formula1>
          <xm:sqref>C41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G123"/>
  <sheetViews>
    <sheetView tabSelected="1" zoomScaleNormal="100" workbookViewId="0">
      <selection activeCell="F27" sqref="F27"/>
    </sheetView>
  </sheetViews>
  <sheetFormatPr defaultRowHeight="12.75" x14ac:dyDescent="0.2"/>
  <cols>
    <col min="1" max="1" width="22.5703125" customWidth="1"/>
    <col min="2" max="2" width="42.42578125" bestFit="1" customWidth="1"/>
    <col min="3" max="3" width="8.7109375" customWidth="1"/>
    <col min="4" max="4" width="11.28515625" customWidth="1"/>
    <col min="5" max="5" width="15.5703125" customWidth="1"/>
    <col min="6" max="6" width="17.5703125" customWidth="1"/>
    <col min="7" max="7" width="12.85546875" style="3" customWidth="1"/>
  </cols>
  <sheetData>
    <row r="2" spans="1:7" x14ac:dyDescent="0.2">
      <c r="E2" t="s">
        <v>120</v>
      </c>
      <c r="F2" t="str">
        <f ca="1">'PHASE 1'!C11</f>
        <v>VL20181018V1</v>
      </c>
    </row>
    <row r="3" spans="1:7" x14ac:dyDescent="0.2">
      <c r="E3" t="s">
        <v>21</v>
      </c>
      <c r="F3" s="35">
        <f ca="1">TODAY()</f>
        <v>43391</v>
      </c>
    </row>
    <row r="5" spans="1:7" x14ac:dyDescent="0.2">
      <c r="A5" s="34"/>
      <c r="F5" s="1"/>
    </row>
    <row r="6" spans="1:7" s="1" customFormat="1" x14ac:dyDescent="0.2">
      <c r="A6" s="1" t="s">
        <v>0</v>
      </c>
      <c r="E6" s="1" t="s">
        <v>1</v>
      </c>
      <c r="F6" s="45"/>
      <c r="G6" s="2"/>
    </row>
    <row r="7" spans="1:7" x14ac:dyDescent="0.2">
      <c r="A7" t="s">
        <v>31</v>
      </c>
      <c r="E7" s="1" t="str">
        <f>VLOOKUP('PHASE 1'!C13,'BASE DE DONEES'!A:I,3,0)</f>
        <v>SCOP 10i2la Architecture</v>
      </c>
      <c r="F7" s="45"/>
    </row>
    <row r="8" spans="1:7" x14ac:dyDescent="0.2">
      <c r="E8" s="44" t="str">
        <f>VLOOKUP('PHASE 1'!C13,'BASE DE DONEES'!A:I,4,0)</f>
        <v>14 rue Frederic Sacher</v>
      </c>
      <c r="F8" s="45"/>
    </row>
    <row r="9" spans="1:7" x14ac:dyDescent="0.2">
      <c r="A9" t="s">
        <v>107</v>
      </c>
      <c r="B9" s="94" t="str">
        <f>VLOOKUP('PHASE 1'!C13,'BASE DE DONEES'!A:J,10,0)</f>
        <v>ombeline@10i2la.com</v>
      </c>
      <c r="E9" s="44" t="str">
        <f>VLOOKUP('PHASE 1'!C13,'BASE DE DONEES'!A:I,5,0)</f>
        <v/>
      </c>
      <c r="F9" s="45"/>
    </row>
    <row r="10" spans="1:7" x14ac:dyDescent="0.2">
      <c r="A10" t="s">
        <v>108</v>
      </c>
      <c r="B10" t="str">
        <f>VLOOKUP('PHASE 1'!C13,'BASE DE DONEES'!A:I,9,0)</f>
        <v>0033953230767</v>
      </c>
      <c r="E10" s="44">
        <f>VLOOKUP('PHASE 1'!C13,'BASE DE DONEES'!A:I,7,0)</f>
        <v>35000</v>
      </c>
      <c r="F10" s="2" t="str">
        <f>VLOOKUP('PHASE 1'!C13,'BASE DE DONEES'!A:I,8,0)</f>
        <v>Rennes</v>
      </c>
    </row>
    <row r="11" spans="1:7" x14ac:dyDescent="0.2">
      <c r="E11" s="44"/>
      <c r="F11" s="45"/>
    </row>
    <row r="12" spans="1:7" x14ac:dyDescent="0.2">
      <c r="A12" s="1" t="s">
        <v>2</v>
      </c>
      <c r="E12" s="30" t="s">
        <v>32</v>
      </c>
      <c r="F12" s="1"/>
    </row>
    <row r="13" spans="1:7" x14ac:dyDescent="0.2">
      <c r="E13" s="1" t="s">
        <v>4929</v>
      </c>
      <c r="F13" t="str">
        <f>'PHASE 1'!J5</f>
        <v>Vincent LADOUCE</v>
      </c>
    </row>
    <row r="14" spans="1:7" x14ac:dyDescent="0.2">
      <c r="B14" s="63"/>
      <c r="F14" s="29"/>
    </row>
    <row r="15" spans="1:7" s="1" customFormat="1" x14ac:dyDescent="0.2">
      <c r="A15"/>
      <c r="F15"/>
      <c r="G15" s="2"/>
    </row>
    <row r="16" spans="1:7" ht="4.5" hidden="1" customHeight="1" x14ac:dyDescent="0.2">
      <c r="F16" s="41" t="s">
        <v>26</v>
      </c>
    </row>
    <row r="17" spans="1:7" s="11" customFormat="1" ht="22.5" x14ac:dyDescent="0.2">
      <c r="A17" s="38" t="s">
        <v>3</v>
      </c>
      <c r="B17" s="121" t="s">
        <v>4</v>
      </c>
      <c r="C17" s="123" t="s">
        <v>28</v>
      </c>
      <c r="D17" s="123" t="s">
        <v>25</v>
      </c>
      <c r="E17" s="124" t="s">
        <v>5</v>
      </c>
      <c r="F17" s="122" t="s">
        <v>26</v>
      </c>
      <c r="G17" s="125" t="s">
        <v>27</v>
      </c>
    </row>
    <row r="18" spans="1:7" s="11" customFormat="1" x14ac:dyDescent="0.2">
      <c r="A18" s="74"/>
      <c r="B18" s="7"/>
      <c r="C18" s="43"/>
      <c r="D18" s="43"/>
      <c r="E18" s="7"/>
      <c r="G18" s="82"/>
    </row>
    <row r="19" spans="1:7" s="11" customFormat="1" ht="16.5" customHeight="1" x14ac:dyDescent="0.2">
      <c r="A19" s="88"/>
      <c r="B19" s="7"/>
      <c r="C19" s="7"/>
      <c r="D19" s="11" t="s">
        <v>7</v>
      </c>
      <c r="F19" s="33"/>
      <c r="G19" s="83">
        <f>SUM(G18:G18)</f>
        <v>0</v>
      </c>
    </row>
    <row r="20" spans="1:7" s="11" customFormat="1" x14ac:dyDescent="0.2">
      <c r="A20" s="88"/>
      <c r="B20" s="51" t="s">
        <v>41</v>
      </c>
      <c r="D20" s="11" t="s">
        <v>18</v>
      </c>
      <c r="E20" s="33"/>
      <c r="F20" s="33">
        <v>0.4</v>
      </c>
      <c r="G20" s="83">
        <f>+G19*F20</f>
        <v>0</v>
      </c>
    </row>
    <row r="21" spans="1:7" s="11" customFormat="1" x14ac:dyDescent="0.2">
      <c r="A21" s="88"/>
      <c r="D21" s="11" t="s">
        <v>19</v>
      </c>
      <c r="E21" s="7"/>
      <c r="G21" s="83">
        <f>SUM(G19-G20)</f>
        <v>0</v>
      </c>
    </row>
    <row r="22" spans="1:7" s="11" customFormat="1" x14ac:dyDescent="0.2">
      <c r="A22" s="88"/>
      <c r="D22" s="11" t="s">
        <v>6</v>
      </c>
      <c r="E22" s="7"/>
      <c r="G22" s="83">
        <v>60</v>
      </c>
    </row>
    <row r="23" spans="1:7" s="11" customFormat="1" x14ac:dyDescent="0.2">
      <c r="A23" s="88"/>
      <c r="D23" s="11" t="s">
        <v>20</v>
      </c>
      <c r="E23" s="7"/>
      <c r="G23" s="83">
        <f>SUM(G21:G22)</f>
        <v>60</v>
      </c>
    </row>
    <row r="24" spans="1:7" ht="19.5" customHeight="1" x14ac:dyDescent="0.2">
      <c r="A24" s="74"/>
      <c r="B24" s="11"/>
      <c r="C24" s="11"/>
      <c r="D24" s="37" t="s">
        <v>103</v>
      </c>
      <c r="E24" s="7"/>
      <c r="F24" s="11"/>
      <c r="G24" s="83">
        <f>SUM(D18:D18)*0.07</f>
        <v>0</v>
      </c>
    </row>
    <row r="25" spans="1:7" ht="19.5" customHeight="1" x14ac:dyDescent="0.2">
      <c r="A25" s="10"/>
      <c r="B25" s="7"/>
      <c r="C25" s="7"/>
      <c r="D25" s="11" t="s">
        <v>29</v>
      </c>
      <c r="E25" s="11"/>
      <c r="F25" s="11"/>
      <c r="G25" s="83">
        <f>(G23+G24)*0.2</f>
        <v>12</v>
      </c>
    </row>
    <row r="26" spans="1:7" x14ac:dyDescent="0.2">
      <c r="A26" s="18" t="s">
        <v>105</v>
      </c>
      <c r="B26" s="11"/>
      <c r="C26" s="11"/>
      <c r="D26" s="11" t="s">
        <v>8</v>
      </c>
      <c r="E26" s="11"/>
      <c r="F26" s="11"/>
      <c r="G26" s="83">
        <f>SUM(G23:G25)</f>
        <v>72</v>
      </c>
    </row>
    <row r="27" spans="1:7" x14ac:dyDescent="0.2">
      <c r="A27" s="10" t="s">
        <v>119</v>
      </c>
      <c r="B27" s="11"/>
      <c r="C27" s="11"/>
      <c r="D27" s="11"/>
      <c r="E27" s="11"/>
      <c r="F27" s="11"/>
      <c r="G27" s="83"/>
    </row>
    <row r="28" spans="1:7" x14ac:dyDescent="0.2">
      <c r="A28" s="107" t="s">
        <v>24</v>
      </c>
      <c r="B28" s="11"/>
      <c r="C28" s="11"/>
      <c r="D28" s="11"/>
      <c r="E28" s="11"/>
      <c r="F28" s="11"/>
      <c r="G28" s="84"/>
    </row>
    <row r="29" spans="1:7" ht="19.5" customHeight="1" x14ac:dyDescent="0.2">
      <c r="A29" s="14"/>
      <c r="B29" s="23"/>
      <c r="C29" s="23"/>
      <c r="D29" s="23"/>
      <c r="E29" s="23"/>
      <c r="F29" s="14"/>
      <c r="G29" s="24"/>
    </row>
    <row r="30" spans="1:7" x14ac:dyDescent="0.2">
      <c r="A30" s="108"/>
      <c r="B30" s="26"/>
      <c r="C30" s="26"/>
      <c r="D30" s="26"/>
      <c r="E30" s="26"/>
      <c r="F30" s="109"/>
      <c r="G30" s="110"/>
    </row>
    <row r="31" spans="1:7" x14ac:dyDescent="0.2">
      <c r="A31" s="111" t="s">
        <v>9</v>
      </c>
      <c r="B31" s="16"/>
      <c r="C31" s="16" t="s">
        <v>33</v>
      </c>
      <c r="D31" s="16"/>
      <c r="E31" s="16"/>
      <c r="F31" s="16"/>
      <c r="G31" s="85"/>
    </row>
    <row r="32" spans="1:7" s="1" customFormat="1" x14ac:dyDescent="0.2">
      <c r="A32" s="14"/>
      <c r="B32" s="112"/>
      <c r="C32" s="112" t="s">
        <v>22</v>
      </c>
      <c r="D32" s="112"/>
      <c r="E32" s="112"/>
      <c r="F32" s="112"/>
      <c r="G32" s="113"/>
    </row>
    <row r="33" spans="1:7" s="1" customFormat="1" x14ac:dyDescent="0.2">
      <c r="A33" s="18" t="s">
        <v>10</v>
      </c>
      <c r="B33" s="19"/>
      <c r="C33" t="str">
        <f>'PHASE 1'!C16</f>
        <v>4 à 5 semaines (standard)</v>
      </c>
      <c r="D33" s="19"/>
      <c r="E33" s="19"/>
      <c r="F33" s="19"/>
      <c r="G33" s="86"/>
    </row>
    <row r="34" spans="1:7" s="1" customFormat="1" x14ac:dyDescent="0.2">
      <c r="A34" s="18" t="s">
        <v>11</v>
      </c>
      <c r="B34" s="19"/>
      <c r="C34" s="19" t="s">
        <v>12</v>
      </c>
      <c r="D34" s="19"/>
      <c r="E34" s="19"/>
      <c r="F34" s="19"/>
      <c r="G34" s="86"/>
    </row>
    <row r="35" spans="1:7" s="1" customFormat="1" x14ac:dyDescent="0.2">
      <c r="A35" s="6"/>
      <c r="B35" s="19"/>
      <c r="C35" s="19" t="s">
        <v>13</v>
      </c>
      <c r="D35" s="19"/>
      <c r="E35" s="19"/>
      <c r="F35" s="14"/>
      <c r="G35" s="86"/>
    </row>
    <row r="36" spans="1:7" s="1" customFormat="1" x14ac:dyDescent="0.2">
      <c r="A36" s="26"/>
      <c r="B36" s="14"/>
      <c r="C36" s="36" t="s">
        <v>14</v>
      </c>
      <c r="D36" s="14"/>
      <c r="E36" s="14"/>
      <c r="F36" s="7"/>
      <c r="G36" s="87"/>
    </row>
    <row r="37" spans="1:7" x14ac:dyDescent="0.2">
      <c r="A37" s="27" t="s">
        <v>15</v>
      </c>
      <c r="B37" s="7"/>
      <c r="C37" s="7"/>
      <c r="D37" s="7"/>
      <c r="E37" s="7"/>
      <c r="F37" s="4"/>
      <c r="G37" s="80"/>
    </row>
    <row r="38" spans="1:7" s="1" customFormat="1" x14ac:dyDescent="0.2">
      <c r="A38" s="6" t="s">
        <v>16</v>
      </c>
      <c r="B38" s="4"/>
      <c r="C38" s="4" t="s">
        <v>109</v>
      </c>
      <c r="D38" s="4"/>
      <c r="E38" s="4"/>
      <c r="F38" s="7"/>
      <c r="G38" s="81"/>
    </row>
    <row r="39" spans="1:7" s="19" customFormat="1" x14ac:dyDescent="0.2">
      <c r="A39" s="10" t="s">
        <v>17</v>
      </c>
      <c r="B39" s="7"/>
      <c r="C39" s="7" t="s">
        <v>23</v>
      </c>
      <c r="D39" s="7"/>
      <c r="E39" s="7"/>
      <c r="F39" s="11"/>
      <c r="G39" s="80"/>
    </row>
    <row r="40" spans="1:7" s="19" customFormat="1" x14ac:dyDescent="0.2">
      <c r="A40" s="46"/>
      <c r="B40" s="11"/>
      <c r="C40" s="11" t="s">
        <v>34</v>
      </c>
      <c r="D40" s="11"/>
      <c r="E40" s="11"/>
      <c r="F40" s="23"/>
      <c r="G40" s="84"/>
    </row>
    <row r="41" spans="1:7" s="19" customFormat="1" x14ac:dyDescent="0.2">
      <c r="A41"/>
      <c r="B41" s="23"/>
      <c r="C41" s="23" t="s">
        <v>35</v>
      </c>
      <c r="D41" s="23"/>
      <c r="E41" s="23"/>
      <c r="F41" s="7"/>
      <c r="G41" s="47"/>
    </row>
    <row r="42" spans="1:7" s="19" customFormat="1" x14ac:dyDescent="0.2">
      <c r="A42"/>
      <c r="B42"/>
      <c r="C42"/>
      <c r="D42"/>
      <c r="E42"/>
      <c r="F42"/>
      <c r="G42" s="3"/>
    </row>
    <row r="43" spans="1:7" s="19" customFormat="1" x14ac:dyDescent="0.2">
      <c r="A43"/>
      <c r="B43"/>
      <c r="C43"/>
      <c r="D43"/>
      <c r="E43"/>
      <c r="F43"/>
      <c r="G43" s="3"/>
    </row>
    <row r="44" spans="1:7" s="7" customFormat="1" x14ac:dyDescent="0.2">
      <c r="A44"/>
      <c r="B44"/>
      <c r="C44"/>
      <c r="D44"/>
      <c r="E44"/>
      <c r="F44"/>
      <c r="G44" s="3"/>
    </row>
    <row r="45" spans="1:7" s="7" customFormat="1" x14ac:dyDescent="0.2">
      <c r="A45"/>
      <c r="B45"/>
      <c r="C45"/>
      <c r="D45"/>
      <c r="E45"/>
      <c r="F45"/>
      <c r="G45" s="3"/>
    </row>
    <row r="46" spans="1:7" s="7" customFormat="1" ht="13.5" thickBot="1" x14ac:dyDescent="0.25">
      <c r="A46"/>
      <c r="B46"/>
      <c r="C46"/>
      <c r="D46"/>
      <c r="E46"/>
      <c r="F46"/>
      <c r="G46" s="3"/>
    </row>
    <row r="47" spans="1:7" s="7" customFormat="1" ht="24" thickBot="1" x14ac:dyDescent="0.25">
      <c r="A47" s="54" t="s">
        <v>44</v>
      </c>
      <c r="B47"/>
      <c r="C47"/>
      <c r="D47"/>
      <c r="E47"/>
      <c r="F47" s="55"/>
      <c r="G47" s="3"/>
    </row>
    <row r="48" spans="1:7" s="7" customFormat="1" ht="24" thickBot="1" x14ac:dyDescent="0.25">
      <c r="A48" s="52"/>
      <c r="B48" s="55"/>
      <c r="C48" s="55"/>
      <c r="D48" s="55"/>
      <c r="E48" s="55"/>
      <c r="F48" s="52"/>
      <c r="G48" s="55"/>
    </row>
    <row r="49" spans="1:7" ht="23.25" x14ac:dyDescent="0.2">
      <c r="A49" s="1" t="s">
        <v>45</v>
      </c>
      <c r="B49" s="52"/>
      <c r="C49" s="52"/>
      <c r="D49" s="52"/>
      <c r="E49" s="52"/>
      <c r="G49" s="52"/>
    </row>
    <row r="50" spans="1:7" x14ac:dyDescent="0.2">
      <c r="A50" t="s">
        <v>46</v>
      </c>
    </row>
    <row r="51" spans="1:7" x14ac:dyDescent="0.2">
      <c r="A51" t="s">
        <v>47</v>
      </c>
    </row>
    <row r="52" spans="1:7" x14ac:dyDescent="0.2">
      <c r="A52" t="s">
        <v>48</v>
      </c>
    </row>
    <row r="53" spans="1:7" x14ac:dyDescent="0.2">
      <c r="A53" t="s">
        <v>49</v>
      </c>
    </row>
    <row r="54" spans="1:7" x14ac:dyDescent="0.2">
      <c r="A54" t="s">
        <v>50</v>
      </c>
    </row>
    <row r="55" spans="1:7" x14ac:dyDescent="0.2">
      <c r="A55" t="s">
        <v>51</v>
      </c>
    </row>
    <row r="56" spans="1:7" x14ac:dyDescent="0.2">
      <c r="A56" t="s">
        <v>52</v>
      </c>
    </row>
    <row r="57" spans="1:7" x14ac:dyDescent="0.2">
      <c r="A57" s="1" t="s">
        <v>53</v>
      </c>
    </row>
    <row r="58" spans="1:7" x14ac:dyDescent="0.2">
      <c r="A58" t="s">
        <v>54</v>
      </c>
    </row>
    <row r="59" spans="1:7" x14ac:dyDescent="0.2">
      <c r="A59" t="s">
        <v>101</v>
      </c>
    </row>
    <row r="60" spans="1:7" x14ac:dyDescent="0.2">
      <c r="A60" s="1" t="s">
        <v>55</v>
      </c>
    </row>
    <row r="61" spans="1:7" ht="14.25" customHeight="1" x14ac:dyDescent="0.2">
      <c r="A61" t="s">
        <v>117</v>
      </c>
    </row>
    <row r="62" spans="1:7" x14ac:dyDescent="0.2">
      <c r="A62" t="s">
        <v>118</v>
      </c>
    </row>
    <row r="63" spans="1:7" x14ac:dyDescent="0.2">
      <c r="A63" s="1" t="s">
        <v>56</v>
      </c>
    </row>
    <row r="64" spans="1:7" x14ac:dyDescent="0.2">
      <c r="A64" t="s">
        <v>57</v>
      </c>
    </row>
    <row r="65" spans="1:1" x14ac:dyDescent="0.2">
      <c r="A65" s="1" t="s">
        <v>58</v>
      </c>
    </row>
    <row r="66" spans="1:1" x14ac:dyDescent="0.2">
      <c r="A66" t="s">
        <v>59</v>
      </c>
    </row>
    <row r="67" spans="1:1" x14ac:dyDescent="0.2">
      <c r="A67" t="s">
        <v>60</v>
      </c>
    </row>
    <row r="68" spans="1:1" x14ac:dyDescent="0.2">
      <c r="A68" t="s">
        <v>61</v>
      </c>
    </row>
    <row r="69" spans="1:1" x14ac:dyDescent="0.2">
      <c r="A69" s="1" t="s">
        <v>6</v>
      </c>
    </row>
    <row r="70" spans="1:1" x14ac:dyDescent="0.2">
      <c r="A70" t="s">
        <v>62</v>
      </c>
    </row>
    <row r="71" spans="1:1" x14ac:dyDescent="0.2">
      <c r="A71" t="s">
        <v>110</v>
      </c>
    </row>
    <row r="72" spans="1:1" x14ac:dyDescent="0.2">
      <c r="A72" t="s">
        <v>63</v>
      </c>
    </row>
    <row r="73" spans="1:1" x14ac:dyDescent="0.2">
      <c r="A73" t="s">
        <v>64</v>
      </c>
    </row>
    <row r="74" spans="1:1" x14ac:dyDescent="0.2">
      <c r="A74" t="s">
        <v>65</v>
      </c>
    </row>
    <row r="75" spans="1:1" x14ac:dyDescent="0.2">
      <c r="A75" s="1" t="s">
        <v>66</v>
      </c>
    </row>
    <row r="76" spans="1:1" x14ac:dyDescent="0.2">
      <c r="A76" t="s">
        <v>67</v>
      </c>
    </row>
    <row r="77" spans="1:1" x14ac:dyDescent="0.2">
      <c r="A77" t="s">
        <v>68</v>
      </c>
    </row>
    <row r="78" spans="1:1" x14ac:dyDescent="0.2">
      <c r="A78" t="s">
        <v>102</v>
      </c>
    </row>
    <row r="79" spans="1:1" x14ac:dyDescent="0.2">
      <c r="A79" t="s">
        <v>69</v>
      </c>
    </row>
    <row r="80" spans="1:1" x14ac:dyDescent="0.2">
      <c r="A80" t="s">
        <v>70</v>
      </c>
    </row>
    <row r="81" spans="1:1" x14ac:dyDescent="0.2">
      <c r="A81" t="s">
        <v>71</v>
      </c>
    </row>
    <row r="82" spans="1:1" x14ac:dyDescent="0.2">
      <c r="A82" s="1" t="s">
        <v>72</v>
      </c>
    </row>
    <row r="83" spans="1:1" x14ac:dyDescent="0.2">
      <c r="A83" t="s">
        <v>111</v>
      </c>
    </row>
    <row r="84" spans="1:1" x14ac:dyDescent="0.2">
      <c r="A84" t="s">
        <v>73</v>
      </c>
    </row>
    <row r="85" spans="1:1" x14ac:dyDescent="0.2">
      <c r="A85" t="s">
        <v>74</v>
      </c>
    </row>
    <row r="86" spans="1:1" x14ac:dyDescent="0.2">
      <c r="A86" t="s">
        <v>75</v>
      </c>
    </row>
    <row r="87" spans="1:1" x14ac:dyDescent="0.2">
      <c r="A87" t="s">
        <v>76</v>
      </c>
    </row>
    <row r="88" spans="1:1" x14ac:dyDescent="0.2">
      <c r="A88" t="s">
        <v>77</v>
      </c>
    </row>
    <row r="89" spans="1:1" x14ac:dyDescent="0.2">
      <c r="A89" t="s">
        <v>78</v>
      </c>
    </row>
    <row r="90" spans="1:1" x14ac:dyDescent="0.2">
      <c r="A90" t="s">
        <v>79</v>
      </c>
    </row>
    <row r="91" spans="1:1" x14ac:dyDescent="0.2">
      <c r="A91" s="1" t="s">
        <v>80</v>
      </c>
    </row>
    <row r="92" spans="1:1" x14ac:dyDescent="0.2">
      <c r="A92" t="s">
        <v>112</v>
      </c>
    </row>
    <row r="93" spans="1:1" x14ac:dyDescent="0.2">
      <c r="A93" t="s">
        <v>81</v>
      </c>
    </row>
    <row r="94" spans="1:1" x14ac:dyDescent="0.2">
      <c r="A94" t="s">
        <v>82</v>
      </c>
    </row>
    <row r="95" spans="1:1" x14ac:dyDescent="0.2">
      <c r="A95" t="s">
        <v>83</v>
      </c>
    </row>
    <row r="96" spans="1:1" x14ac:dyDescent="0.2">
      <c r="A96" s="1" t="s">
        <v>84</v>
      </c>
    </row>
    <row r="97" spans="1:1" x14ac:dyDescent="0.2">
      <c r="A97" t="s">
        <v>113</v>
      </c>
    </row>
    <row r="98" spans="1:1" x14ac:dyDescent="0.2">
      <c r="A98" t="s">
        <v>85</v>
      </c>
    </row>
    <row r="99" spans="1:1" x14ac:dyDescent="0.2">
      <c r="A99" t="s">
        <v>86</v>
      </c>
    </row>
    <row r="100" spans="1:1" x14ac:dyDescent="0.2">
      <c r="A100" t="s">
        <v>87</v>
      </c>
    </row>
    <row r="108" spans="1:1" x14ac:dyDescent="0.2">
      <c r="A108" s="1" t="s">
        <v>88</v>
      </c>
    </row>
    <row r="109" spans="1:1" x14ac:dyDescent="0.2">
      <c r="A109" t="s">
        <v>89</v>
      </c>
    </row>
    <row r="110" spans="1:1" x14ac:dyDescent="0.2">
      <c r="A110" t="s">
        <v>90</v>
      </c>
    </row>
    <row r="111" spans="1:1" x14ac:dyDescent="0.2">
      <c r="A111" t="s">
        <v>114</v>
      </c>
    </row>
    <row r="112" spans="1:1" x14ac:dyDescent="0.2">
      <c r="A112" t="s">
        <v>91</v>
      </c>
    </row>
    <row r="113" spans="1:1" x14ac:dyDescent="0.2">
      <c r="A113" t="s">
        <v>115</v>
      </c>
    </row>
    <row r="114" spans="1:1" x14ac:dyDescent="0.2">
      <c r="A114" t="s">
        <v>116</v>
      </c>
    </row>
    <row r="115" spans="1:1" x14ac:dyDescent="0.2">
      <c r="A115" s="1" t="s">
        <v>92</v>
      </c>
    </row>
    <row r="116" spans="1:1" x14ac:dyDescent="0.2">
      <c r="A116" t="s">
        <v>93</v>
      </c>
    </row>
    <row r="117" spans="1:1" x14ac:dyDescent="0.2">
      <c r="A117" t="s">
        <v>94</v>
      </c>
    </row>
    <row r="118" spans="1:1" x14ac:dyDescent="0.2">
      <c r="A118" t="s">
        <v>95</v>
      </c>
    </row>
    <row r="119" spans="1:1" x14ac:dyDescent="0.2">
      <c r="A119" t="s">
        <v>96</v>
      </c>
    </row>
    <row r="120" spans="1:1" x14ac:dyDescent="0.2">
      <c r="A120" t="s">
        <v>97</v>
      </c>
    </row>
    <row r="121" spans="1:1" x14ac:dyDescent="0.2">
      <c r="A121" t="s">
        <v>98</v>
      </c>
    </row>
    <row r="122" spans="1:1" x14ac:dyDescent="0.2">
      <c r="A122" t="s">
        <v>99</v>
      </c>
    </row>
    <row r="123" spans="1:1" x14ac:dyDescent="0.2">
      <c r="A123" t="s">
        <v>100</v>
      </c>
    </row>
  </sheetData>
  <pageMargins left="0.39370078740157483" right="0.31496062992125984" top="0.51181102362204722" bottom="0.51181102362204722" header="0.51181102362204722" footer="0.51181102362204722"/>
  <pageSetup paperSize="9" scale="80" orientation="portrait" r:id="rId1"/>
  <headerFooter alignWithMargins="0">
    <oddFooter>&amp;L&amp;G&amp;R&amp;8FLOKK
Central parc, 1 allée du Sanglier
FR-93421 VILLEPINTE
Tél : 01 48 61 99 12 
R.C.S Paris B 419 506 779 T.V.A Intracommunautaire: FR 57 419 506 779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2:I144"/>
  <sheetViews>
    <sheetView topLeftCell="A14" zoomScaleNormal="100" workbookViewId="0">
      <selection activeCell="B30" sqref="B30"/>
    </sheetView>
  </sheetViews>
  <sheetFormatPr defaultRowHeight="12.75" x14ac:dyDescent="0.2"/>
  <cols>
    <col min="1" max="1" width="15.5703125" customWidth="1"/>
    <col min="2" max="2" width="58.42578125" customWidth="1"/>
    <col min="3" max="3" width="15.5703125" customWidth="1"/>
    <col min="4" max="4" width="8.7109375" customWidth="1"/>
    <col min="5" max="5" width="11.28515625" customWidth="1"/>
    <col min="6" max="6" width="12.85546875" customWidth="1"/>
    <col min="7" max="7" width="15.85546875" customWidth="1"/>
    <col min="8" max="8" width="12.85546875" style="3" customWidth="1"/>
    <col min="9" max="9" width="4.7109375" customWidth="1"/>
  </cols>
  <sheetData>
    <row r="2" spans="1:8" x14ac:dyDescent="0.2">
      <c r="F2" t="s">
        <v>120</v>
      </c>
      <c r="G2" t="str">
        <f ca="1">'PHASE 1'!C11</f>
        <v>VL20181018V1</v>
      </c>
    </row>
    <row r="3" spans="1:8" x14ac:dyDescent="0.2">
      <c r="F3" t="s">
        <v>21</v>
      </c>
      <c r="G3" s="35">
        <f ca="1">TODAY()</f>
        <v>43391</v>
      </c>
    </row>
    <row r="5" spans="1:8" ht="25.5" x14ac:dyDescent="0.2">
      <c r="E5" s="69" t="s">
        <v>555</v>
      </c>
      <c r="F5" t="str">
        <f>'PHASE 1'!C16</f>
        <v>4 à 5 semaines (standard)</v>
      </c>
    </row>
    <row r="6" spans="1:8" x14ac:dyDescent="0.2">
      <c r="A6" s="34"/>
      <c r="G6" s="1"/>
    </row>
    <row r="7" spans="1:8" s="1" customFormat="1" x14ac:dyDescent="0.2">
      <c r="A7" s="1" t="s">
        <v>0</v>
      </c>
      <c r="F7" s="1" t="s">
        <v>1</v>
      </c>
      <c r="G7" s="45"/>
      <c r="H7" s="2"/>
    </row>
    <row r="8" spans="1:8" x14ac:dyDescent="0.2">
      <c r="A8" t="s">
        <v>31</v>
      </c>
      <c r="F8" s="1" t="str">
        <f>VLOOKUP('PHASE 1'!C13,'BASE DE DONEES'!A:P,2,0)</f>
        <v>10I</v>
      </c>
      <c r="G8" s="45"/>
    </row>
    <row r="9" spans="1:8" x14ac:dyDescent="0.2">
      <c r="F9" s="44" t="str">
        <f>VLOOKUP('PHASE 1'!C13,'BASE DE DONEES'!A:P,9,0)</f>
        <v>0033953230767</v>
      </c>
      <c r="G9" s="45"/>
    </row>
    <row r="10" spans="1:8" x14ac:dyDescent="0.2">
      <c r="F10" s="1" t="str">
        <f>VLOOKUP('PHASE 1'!C13,'BASE DE DONEES'!A:P,10,0)</f>
        <v>ombeline@10i2la.com</v>
      </c>
      <c r="G10" s="1"/>
    </row>
    <row r="11" spans="1:8" x14ac:dyDescent="0.2">
      <c r="A11" t="s">
        <v>106</v>
      </c>
      <c r="F11" s="1">
        <f>VLOOKUP('PHASE 1'!C13,'BASE DE DONEES'!A:P,11,0)</f>
        <v>0</v>
      </c>
      <c r="G11" s="1">
        <f>VLOOKUP('PHASE 1'!C13,'BASE DE DONEES'!A:P,12,0)</f>
        <v>0</v>
      </c>
    </row>
    <row r="12" spans="1:8" x14ac:dyDescent="0.2">
      <c r="A12" t="s">
        <v>107</v>
      </c>
      <c r="B12" t="str">
        <f>VLOOKUP('PHASE 1'!C13,'BASE DE DONEES'!A:P,8,0)</f>
        <v>Rennes</v>
      </c>
    </row>
    <row r="13" spans="1:8" x14ac:dyDescent="0.2">
      <c r="A13" t="s">
        <v>108</v>
      </c>
      <c r="B13" s="63">
        <f>VLOOKUP('PHASE 1'!C13,'BASE DE DONEES'!A:P,7,0)</f>
        <v>35000</v>
      </c>
      <c r="F13" s="30" t="s">
        <v>32</v>
      </c>
      <c r="G13" s="29"/>
    </row>
    <row r="14" spans="1:8" s="1" customFormat="1" x14ac:dyDescent="0.2">
      <c r="A14" s="1" t="s">
        <v>2</v>
      </c>
      <c r="F14" s="1" t="s">
        <v>42</v>
      </c>
      <c r="H14" s="3"/>
    </row>
    <row r="15" spans="1:8" s="1" customFormat="1" x14ac:dyDescent="0.2">
      <c r="A15" t="s">
        <v>30</v>
      </c>
      <c r="G15"/>
      <c r="H15" s="2"/>
    </row>
    <row r="16" spans="1:8" ht="4.5" hidden="1" customHeight="1" x14ac:dyDescent="0.2">
      <c r="G16" s="41" t="s">
        <v>26</v>
      </c>
    </row>
    <row r="17" spans="1:9" s="11" customFormat="1" ht="22.5" x14ac:dyDescent="0.2">
      <c r="A17" s="38" t="s">
        <v>3</v>
      </c>
      <c r="B17" s="39" t="s">
        <v>4</v>
      </c>
      <c r="C17" s="39"/>
      <c r="D17" s="40" t="s">
        <v>28</v>
      </c>
      <c r="E17" s="40" t="s">
        <v>25</v>
      </c>
      <c r="F17" s="41" t="s">
        <v>5</v>
      </c>
      <c r="G17" s="73" t="s">
        <v>26</v>
      </c>
      <c r="H17" s="42" t="s">
        <v>27</v>
      </c>
      <c r="I17" s="25"/>
    </row>
    <row r="18" spans="1:9" ht="6.75" customHeight="1" x14ac:dyDescent="0.2">
      <c r="A18" s="4"/>
      <c r="G18" s="4"/>
      <c r="I18" s="4"/>
    </row>
    <row r="19" spans="1:9" ht="22.5" customHeight="1" x14ac:dyDescent="0.2">
      <c r="A19" s="27"/>
      <c r="B19" s="4"/>
      <c r="C19" s="4"/>
      <c r="D19" s="4"/>
      <c r="E19" s="4"/>
      <c r="F19" s="4"/>
      <c r="G19" s="64"/>
      <c r="H19" s="5"/>
      <c r="I19" s="48"/>
    </row>
    <row r="20" spans="1:9" x14ac:dyDescent="0.2">
      <c r="A20" s="77">
        <v>3550</v>
      </c>
      <c r="B20" s="11" t="str">
        <f>VLOOKUP(A20,'TARIFS RH'!C:K,2,0)</f>
        <v>RH Logic 400 (standard)</v>
      </c>
      <c r="C20" s="7"/>
      <c r="D20" s="43">
        <v>21.8</v>
      </c>
      <c r="E20" s="43">
        <f>SUM(D20*F20)</f>
        <v>0</v>
      </c>
      <c r="F20" s="7"/>
      <c r="G20" s="31">
        <f>IFERROR(INDEX('TARIFS RH'!E2:K425,MATCH('DEVIS (3)'!A20,'TARIFS RH'!C2:C425,0),MATCH('DEVIS (3)'!B21,'TARIFS RH'!E1:K1,0)),"aucune caleur")</f>
        <v>1333</v>
      </c>
      <c r="H20" s="31">
        <f>SUM(F20*G20)</f>
        <v>0</v>
      </c>
      <c r="I20" s="9"/>
    </row>
    <row r="21" spans="1:9" x14ac:dyDescent="0.2">
      <c r="A21" s="6"/>
      <c r="B21" s="28" t="s">
        <v>233</v>
      </c>
      <c r="C21" s="43"/>
      <c r="D21" s="43"/>
      <c r="E21" s="43"/>
      <c r="F21" s="7"/>
      <c r="G21" s="31"/>
      <c r="H21" s="31"/>
      <c r="I21" s="9"/>
    </row>
    <row r="22" spans="1:9" x14ac:dyDescent="0.2">
      <c r="A22" s="70"/>
      <c r="B22" s="71" t="s">
        <v>557</v>
      </c>
      <c r="C22" s="43"/>
      <c r="D22" s="43"/>
      <c r="E22" s="43"/>
      <c r="F22" s="7"/>
      <c r="G22" s="31"/>
      <c r="H22" s="31"/>
      <c r="I22" s="9"/>
    </row>
    <row r="23" spans="1:9" x14ac:dyDescent="0.2">
      <c r="B23" s="71" t="s">
        <v>558</v>
      </c>
      <c r="C23" s="43"/>
      <c r="D23" s="43"/>
      <c r="E23" s="43"/>
      <c r="F23" s="7"/>
      <c r="G23" s="31"/>
      <c r="H23" s="31"/>
      <c r="I23" s="9"/>
    </row>
    <row r="24" spans="1:9" x14ac:dyDescent="0.2">
      <c r="A24" s="72"/>
      <c r="B24" s="72"/>
      <c r="C24" s="43"/>
      <c r="D24" s="43"/>
      <c r="E24" s="43"/>
      <c r="F24" s="7"/>
      <c r="G24" s="31"/>
      <c r="H24" s="31"/>
      <c r="I24" s="9"/>
    </row>
    <row r="25" spans="1:9" x14ac:dyDescent="0.2">
      <c r="B25" s="49" t="s">
        <v>263</v>
      </c>
      <c r="C25" s="28"/>
      <c r="D25" s="43"/>
      <c r="E25" s="43"/>
      <c r="F25" s="7"/>
      <c r="G25" s="31"/>
      <c r="H25" s="31"/>
      <c r="I25" s="9"/>
    </row>
    <row r="26" spans="1:9" x14ac:dyDescent="0.2">
      <c r="A26" s="74"/>
      <c r="B26" s="49" t="s">
        <v>420</v>
      </c>
      <c r="C26" s="7"/>
      <c r="D26" s="43"/>
      <c r="E26" s="43"/>
      <c r="F26" s="7"/>
      <c r="G26" s="75"/>
      <c r="H26" s="31">
        <v>0</v>
      </c>
      <c r="I26" s="9"/>
    </row>
    <row r="27" spans="1:9" x14ac:dyDescent="0.2">
      <c r="A27" s="6"/>
      <c r="B27" s="49" t="s">
        <v>36</v>
      </c>
      <c r="C27" s="7"/>
      <c r="D27" s="43"/>
      <c r="E27" s="43"/>
      <c r="F27" s="7"/>
      <c r="G27" s="7"/>
      <c r="H27" s="31">
        <v>0</v>
      </c>
      <c r="I27" s="9"/>
    </row>
    <row r="28" spans="1:9" x14ac:dyDescent="0.2">
      <c r="A28" s="6"/>
      <c r="B28" s="49" t="s">
        <v>37</v>
      </c>
      <c r="C28" s="7"/>
      <c r="D28" s="43"/>
      <c r="E28" s="43"/>
      <c r="F28" s="7"/>
      <c r="G28" s="31"/>
      <c r="H28" s="8"/>
      <c r="I28" s="9"/>
    </row>
    <row r="29" spans="1:9" x14ac:dyDescent="0.2">
      <c r="A29" s="6"/>
      <c r="B29" s="7" t="s">
        <v>38</v>
      </c>
      <c r="C29" s="7" t="s">
        <v>39</v>
      </c>
      <c r="D29" s="43"/>
      <c r="E29" s="43"/>
      <c r="F29" s="7"/>
      <c r="G29" s="31"/>
      <c r="H29" s="31">
        <v>0</v>
      </c>
      <c r="I29" s="9"/>
    </row>
    <row r="30" spans="1:9" x14ac:dyDescent="0.2">
      <c r="C30" s="7"/>
      <c r="D30" s="43"/>
      <c r="E30" s="43"/>
      <c r="F30" s="7"/>
      <c r="G30" s="31"/>
      <c r="H30" s="31"/>
      <c r="I30" s="9"/>
    </row>
    <row r="31" spans="1:9" x14ac:dyDescent="0.2">
      <c r="C31" s="7"/>
      <c r="D31" s="43"/>
      <c r="E31" s="43"/>
      <c r="F31" s="7"/>
      <c r="G31" s="31"/>
      <c r="H31" s="31"/>
      <c r="I31" s="9"/>
    </row>
    <row r="32" spans="1:9" x14ac:dyDescent="0.2">
      <c r="C32" s="7"/>
      <c r="D32" s="43"/>
      <c r="E32" s="43"/>
      <c r="F32" s="7"/>
      <c r="G32" s="31"/>
      <c r="H32" s="31"/>
      <c r="I32" s="9"/>
    </row>
    <row r="33" spans="1:9" x14ac:dyDescent="0.2">
      <c r="A33" s="50" t="s">
        <v>40</v>
      </c>
      <c r="B33" s="7"/>
      <c r="C33" s="7"/>
      <c r="D33" s="43"/>
      <c r="E33" s="43"/>
      <c r="F33" s="7"/>
      <c r="G33" s="31"/>
      <c r="H33" s="31"/>
      <c r="I33" s="9"/>
    </row>
    <row r="34" spans="1:9" x14ac:dyDescent="0.2">
      <c r="A34" s="6"/>
      <c r="B34" s="28" t="s">
        <v>43</v>
      </c>
      <c r="C34" s="28"/>
      <c r="D34" s="43"/>
      <c r="E34" s="43"/>
      <c r="F34" s="7"/>
      <c r="G34" s="31"/>
      <c r="H34" s="31">
        <f>SUM(F34*G33)</f>
        <v>0</v>
      </c>
      <c r="I34" s="9"/>
    </row>
    <row r="35" spans="1:9" x14ac:dyDescent="0.2">
      <c r="A35" t="e">
        <f>VLOOKUP(B35,' OPTION SANS  PD'!A:I,2,0)</f>
        <v>#N/A</v>
      </c>
      <c r="B35" t="s">
        <v>245</v>
      </c>
      <c r="C35" s="28"/>
      <c r="D35" s="43"/>
      <c r="E35" s="43"/>
      <c r="F35" s="7"/>
      <c r="G35" s="31"/>
      <c r="H35" s="31">
        <f>SUM(F35*G34)</f>
        <v>0</v>
      </c>
      <c r="I35" s="9"/>
    </row>
    <row r="36" spans="1:9" x14ac:dyDescent="0.2">
      <c r="C36" s="28"/>
      <c r="D36" s="43"/>
      <c r="E36" s="43"/>
      <c r="F36" s="7"/>
      <c r="G36" s="31"/>
      <c r="H36" s="31"/>
      <c r="I36" s="9"/>
    </row>
    <row r="37" spans="1:9" x14ac:dyDescent="0.2">
      <c r="A37" s="6"/>
      <c r="B37" s="51" t="s">
        <v>41</v>
      </c>
      <c r="C37" s="7"/>
      <c r="D37" s="43"/>
      <c r="E37" s="43"/>
      <c r="F37" s="7"/>
      <c r="G37" s="31"/>
      <c r="H37" s="31"/>
      <c r="I37" s="9"/>
    </row>
    <row r="38" spans="1:9" x14ac:dyDescent="0.2">
      <c r="A38" s="6"/>
      <c r="B38" s="7"/>
      <c r="C38" s="7"/>
      <c r="D38" s="43"/>
      <c r="E38" s="43"/>
      <c r="F38" s="7"/>
      <c r="G38" s="11"/>
      <c r="H38" s="31"/>
      <c r="I38" s="9"/>
    </row>
    <row r="39" spans="1:9" x14ac:dyDescent="0.2">
      <c r="A39" s="6"/>
      <c r="B39" s="7"/>
      <c r="C39" s="7"/>
      <c r="D39" s="7"/>
      <c r="E39" s="11" t="s">
        <v>7</v>
      </c>
      <c r="F39" s="11"/>
      <c r="G39" s="33">
        <v>0.01</v>
      </c>
      <c r="H39" s="32">
        <f>SUM(H20:H37)</f>
        <v>0</v>
      </c>
      <c r="I39" s="9"/>
    </row>
    <row r="40" spans="1:9" s="1" customFormat="1" x14ac:dyDescent="0.2">
      <c r="A40" s="10"/>
      <c r="B40" s="11"/>
      <c r="C40" s="11"/>
      <c r="D40" s="11"/>
      <c r="E40" s="11" t="s">
        <v>18</v>
      </c>
      <c r="F40" s="33"/>
      <c r="G40" s="11"/>
      <c r="H40" s="32">
        <f>+H39*G39</f>
        <v>0</v>
      </c>
      <c r="I40" s="13"/>
    </row>
    <row r="41" spans="1:9" s="1" customFormat="1" x14ac:dyDescent="0.2">
      <c r="A41" s="10"/>
      <c r="B41" s="11"/>
      <c r="C41" s="11"/>
      <c r="D41" s="11"/>
      <c r="E41" s="11" t="s">
        <v>19</v>
      </c>
      <c r="F41" s="7"/>
      <c r="G41" s="11"/>
      <c r="H41" s="32">
        <f>SUM(H39-H40)</f>
        <v>0</v>
      </c>
      <c r="I41" s="13"/>
    </row>
    <row r="42" spans="1:9" s="1" customFormat="1" x14ac:dyDescent="0.2">
      <c r="A42" s="10"/>
      <c r="B42" s="11"/>
      <c r="C42" s="11"/>
      <c r="D42" s="11"/>
      <c r="E42" s="11" t="s">
        <v>6</v>
      </c>
      <c r="F42" s="7"/>
      <c r="G42" s="11"/>
      <c r="H42" s="32">
        <v>60</v>
      </c>
      <c r="I42" s="13"/>
    </row>
    <row r="43" spans="1:9" s="1" customFormat="1" x14ac:dyDescent="0.2">
      <c r="A43" s="10"/>
      <c r="B43" s="11"/>
      <c r="C43" s="11"/>
      <c r="D43" s="11"/>
      <c r="E43" s="11" t="s">
        <v>20</v>
      </c>
      <c r="F43" s="7"/>
      <c r="G43" s="11"/>
      <c r="H43" s="32">
        <f>SUM(H41:H42)</f>
        <v>60</v>
      </c>
      <c r="I43" s="13"/>
    </row>
    <row r="44" spans="1:9" s="1" customFormat="1" x14ac:dyDescent="0.2">
      <c r="A44" s="10"/>
      <c r="B44" s="11"/>
      <c r="C44" s="11"/>
      <c r="D44" s="11"/>
      <c r="E44" s="37" t="s">
        <v>103</v>
      </c>
      <c r="F44" s="7"/>
      <c r="G44" s="11"/>
      <c r="H44" s="32">
        <f>SUM(E20:E38)*0.07</f>
        <v>0</v>
      </c>
      <c r="I44" s="13"/>
    </row>
    <row r="45" spans="1:9" x14ac:dyDescent="0.2">
      <c r="A45" s="6"/>
      <c r="B45" s="7"/>
      <c r="C45" s="7"/>
      <c r="D45" s="7"/>
      <c r="E45" s="11" t="s">
        <v>29</v>
      </c>
      <c r="F45" s="11"/>
      <c r="G45" s="11"/>
      <c r="H45" s="32">
        <f>(H43+H44)*0.2</f>
        <v>12</v>
      </c>
      <c r="I45" s="9"/>
    </row>
    <row r="46" spans="1:9" s="1" customFormat="1" x14ac:dyDescent="0.2">
      <c r="A46" s="10"/>
      <c r="B46" s="11"/>
      <c r="C46" s="11"/>
      <c r="D46" s="11"/>
      <c r="E46" s="11" t="s">
        <v>8</v>
      </c>
      <c r="F46" s="11"/>
      <c r="G46" s="11"/>
      <c r="H46" s="32">
        <f>SUM(H43:H45)</f>
        <v>72</v>
      </c>
      <c r="I46" s="13"/>
    </row>
    <row r="47" spans="1:9" s="19" customFormat="1" x14ac:dyDescent="0.2">
      <c r="A47" s="18" t="s">
        <v>105</v>
      </c>
      <c r="B47" s="11"/>
      <c r="C47" s="11"/>
      <c r="D47" s="11"/>
      <c r="E47" s="11"/>
      <c r="F47" s="11"/>
      <c r="G47" s="11"/>
      <c r="H47" s="32"/>
      <c r="I47" s="13"/>
    </row>
    <row r="48" spans="1:9" s="19" customFormat="1" x14ac:dyDescent="0.2">
      <c r="A48" s="10" t="s">
        <v>119</v>
      </c>
      <c r="B48" s="11"/>
      <c r="C48" s="11"/>
      <c r="D48" s="11"/>
      <c r="E48" s="11"/>
      <c r="F48" s="11"/>
      <c r="G48" s="23"/>
      <c r="H48" s="12"/>
      <c r="I48" s="13"/>
    </row>
    <row r="49" spans="1:9" s="19" customFormat="1" x14ac:dyDescent="0.2">
      <c r="A49" s="53" t="s">
        <v>24</v>
      </c>
      <c r="B49" s="23"/>
      <c r="C49" s="23"/>
      <c r="D49" s="23"/>
      <c r="E49" s="23"/>
      <c r="F49" s="23"/>
      <c r="G49" s="7"/>
      <c r="H49" s="24"/>
      <c r="I49" s="47"/>
    </row>
    <row r="50" spans="1:9" s="19" customFormat="1" x14ac:dyDescent="0.2">
      <c r="A50" s="14"/>
      <c r="B50" s="7"/>
      <c r="C50" s="7"/>
      <c r="D50" s="7"/>
      <c r="E50" s="7"/>
      <c r="F50" s="7"/>
      <c r="G50" s="16"/>
      <c r="H50" s="8"/>
      <c r="I50" s="14"/>
    </row>
    <row r="51" spans="1:9" s="19" customFormat="1" ht="12" x14ac:dyDescent="0.2">
      <c r="A51" s="18" t="s">
        <v>9</v>
      </c>
      <c r="B51" s="16"/>
      <c r="C51" s="16"/>
      <c r="D51" s="16" t="s">
        <v>33</v>
      </c>
      <c r="E51" s="16"/>
      <c r="F51" s="16"/>
      <c r="H51" s="17"/>
      <c r="I51" s="22"/>
    </row>
    <row r="52" spans="1:9" s="7" customFormat="1" x14ac:dyDescent="0.2">
      <c r="A52" s="18"/>
      <c r="B52" s="19"/>
      <c r="C52" s="19"/>
      <c r="D52" s="19" t="s">
        <v>22</v>
      </c>
      <c r="E52" s="19"/>
      <c r="F52" s="19"/>
      <c r="G52" s="19"/>
      <c r="H52" s="20"/>
      <c r="I52" s="22"/>
    </row>
    <row r="53" spans="1:9" s="7" customFormat="1" x14ac:dyDescent="0.2">
      <c r="A53" s="18" t="s">
        <v>10</v>
      </c>
      <c r="B53" s="19"/>
      <c r="C53" s="19"/>
      <c r="D53" s="21" t="s">
        <v>104</v>
      </c>
      <c r="E53" s="19"/>
      <c r="F53" s="19"/>
      <c r="G53" s="19"/>
      <c r="H53" s="20"/>
      <c r="I53" s="22"/>
    </row>
    <row r="54" spans="1:9" s="7" customFormat="1" x14ac:dyDescent="0.2">
      <c r="A54" s="18" t="s">
        <v>11</v>
      </c>
      <c r="B54" s="19"/>
      <c r="C54" s="19"/>
      <c r="D54" s="19" t="s">
        <v>12</v>
      </c>
      <c r="E54" s="19"/>
      <c r="F54" s="19"/>
      <c r="G54" s="19"/>
      <c r="H54" s="20"/>
      <c r="I54" s="22"/>
    </row>
    <row r="55" spans="1:9" s="7" customFormat="1" x14ac:dyDescent="0.2">
      <c r="A55" s="18"/>
      <c r="B55" s="19"/>
      <c r="C55" s="19"/>
      <c r="D55" s="19" t="s">
        <v>13</v>
      </c>
      <c r="E55" s="19"/>
      <c r="F55" s="19"/>
      <c r="G55" s="14"/>
      <c r="H55" s="20"/>
      <c r="I55" s="22"/>
    </row>
    <row r="56" spans="1:9" s="7" customFormat="1" x14ac:dyDescent="0.2">
      <c r="A56" s="6"/>
      <c r="B56" s="14"/>
      <c r="C56" s="14"/>
      <c r="D56" s="36" t="s">
        <v>14</v>
      </c>
      <c r="E56" s="14"/>
      <c r="F56" s="14"/>
      <c r="H56" s="15"/>
      <c r="I56" s="9"/>
    </row>
    <row r="57" spans="1:9" x14ac:dyDescent="0.2">
      <c r="A57" s="26"/>
      <c r="B57" s="7"/>
      <c r="C57" s="7"/>
      <c r="D57" s="7"/>
      <c r="E57" s="7"/>
      <c r="F57" s="7"/>
      <c r="G57" s="4"/>
      <c r="H57" s="8"/>
      <c r="I57" s="26"/>
    </row>
    <row r="58" spans="1:9" x14ac:dyDescent="0.2">
      <c r="A58" s="27" t="s">
        <v>15</v>
      </c>
      <c r="B58" s="4"/>
      <c r="C58" s="4"/>
      <c r="D58" s="4" t="s">
        <v>109</v>
      </c>
      <c r="E58" s="4"/>
      <c r="F58" s="4"/>
      <c r="G58" s="7"/>
      <c r="H58" s="5"/>
      <c r="I58" s="48"/>
    </row>
    <row r="59" spans="1:9" x14ac:dyDescent="0.2">
      <c r="A59" s="6" t="s">
        <v>16</v>
      </c>
      <c r="B59" s="7"/>
      <c r="C59" s="7"/>
      <c r="D59" s="7" t="s">
        <v>23</v>
      </c>
      <c r="E59" s="7"/>
      <c r="F59" s="7"/>
      <c r="G59" s="11"/>
      <c r="H59" s="8"/>
      <c r="I59" s="9"/>
    </row>
    <row r="60" spans="1:9" x14ac:dyDescent="0.2">
      <c r="A60" s="10" t="s">
        <v>17</v>
      </c>
      <c r="B60" s="11"/>
      <c r="C60" s="11"/>
      <c r="D60" s="11" t="s">
        <v>34</v>
      </c>
      <c r="E60" s="11"/>
      <c r="F60" s="11"/>
      <c r="G60" s="23"/>
      <c r="H60" s="12"/>
      <c r="I60" s="13"/>
    </row>
    <row r="61" spans="1:9" x14ac:dyDescent="0.2">
      <c r="A61" s="46"/>
      <c r="B61" s="23"/>
      <c r="C61" s="23"/>
      <c r="D61" s="23" t="s">
        <v>35</v>
      </c>
      <c r="E61" s="23"/>
      <c r="F61" s="23"/>
      <c r="H61" s="23"/>
      <c r="I61" s="47"/>
    </row>
    <row r="66" spans="1:9" ht="13.5" thickBot="1" x14ac:dyDescent="0.25"/>
    <row r="67" spans="1:9" ht="24" thickBot="1" x14ac:dyDescent="0.25">
      <c r="G67" s="55"/>
    </row>
    <row r="68" spans="1:9" ht="24" thickBot="1" x14ac:dyDescent="0.25">
      <c r="A68" s="54" t="s">
        <v>44</v>
      </c>
      <c r="B68" s="55"/>
      <c r="C68" s="55"/>
      <c r="D68" s="55"/>
      <c r="E68" s="55"/>
      <c r="F68" s="55"/>
      <c r="G68" s="52"/>
      <c r="H68" s="55"/>
      <c r="I68" s="56"/>
    </row>
    <row r="69" spans="1:9" ht="14.25" customHeight="1" x14ac:dyDescent="0.2">
      <c r="A69" s="52"/>
      <c r="B69" s="52"/>
      <c r="C69" s="52"/>
      <c r="D69" s="52"/>
      <c r="E69" s="52"/>
      <c r="F69" s="52"/>
      <c r="H69" s="52"/>
      <c r="I69" s="52"/>
    </row>
    <row r="70" spans="1:9" x14ac:dyDescent="0.2">
      <c r="A70" s="1" t="s">
        <v>45</v>
      </c>
    </row>
    <row r="71" spans="1:9" x14ac:dyDescent="0.2">
      <c r="A71" t="s">
        <v>46</v>
      </c>
    </row>
    <row r="72" spans="1:9" x14ac:dyDescent="0.2">
      <c r="A72" t="s">
        <v>47</v>
      </c>
    </row>
    <row r="73" spans="1:9" x14ac:dyDescent="0.2">
      <c r="A73" t="s">
        <v>48</v>
      </c>
    </row>
    <row r="74" spans="1:9" x14ac:dyDescent="0.2">
      <c r="A74" t="s">
        <v>49</v>
      </c>
    </row>
    <row r="75" spans="1:9" x14ac:dyDescent="0.2">
      <c r="A75" t="s">
        <v>50</v>
      </c>
    </row>
    <row r="76" spans="1:9" x14ac:dyDescent="0.2">
      <c r="A76" t="s">
        <v>51</v>
      </c>
    </row>
    <row r="77" spans="1:9" x14ac:dyDescent="0.2">
      <c r="A77" t="s">
        <v>52</v>
      </c>
    </row>
    <row r="78" spans="1:9" x14ac:dyDescent="0.2">
      <c r="A78" s="1" t="s">
        <v>53</v>
      </c>
    </row>
    <row r="79" spans="1:9" x14ac:dyDescent="0.2">
      <c r="A79" t="s">
        <v>54</v>
      </c>
    </row>
    <row r="80" spans="1:9" x14ac:dyDescent="0.2">
      <c r="A80" t="s">
        <v>101</v>
      </c>
    </row>
    <row r="81" spans="1:1" x14ac:dyDescent="0.2">
      <c r="A81" s="1" t="s">
        <v>55</v>
      </c>
    </row>
    <row r="82" spans="1:1" x14ac:dyDescent="0.2">
      <c r="A82" t="s">
        <v>117</v>
      </c>
    </row>
    <row r="83" spans="1:1" x14ac:dyDescent="0.2">
      <c r="A83" t="s">
        <v>118</v>
      </c>
    </row>
    <row r="84" spans="1:1" x14ac:dyDescent="0.2">
      <c r="A84" s="1" t="s">
        <v>56</v>
      </c>
    </row>
    <row r="85" spans="1:1" x14ac:dyDescent="0.2">
      <c r="A85" t="s">
        <v>57</v>
      </c>
    </row>
    <row r="86" spans="1:1" x14ac:dyDescent="0.2">
      <c r="A86" s="1" t="s">
        <v>58</v>
      </c>
    </row>
    <row r="87" spans="1:1" x14ac:dyDescent="0.2">
      <c r="A87" t="s">
        <v>59</v>
      </c>
    </row>
    <row r="88" spans="1:1" x14ac:dyDescent="0.2">
      <c r="A88" t="s">
        <v>60</v>
      </c>
    </row>
    <row r="89" spans="1:1" x14ac:dyDescent="0.2">
      <c r="A89" t="s">
        <v>61</v>
      </c>
    </row>
    <row r="90" spans="1:1" x14ac:dyDescent="0.2">
      <c r="A90" s="1" t="s">
        <v>6</v>
      </c>
    </row>
    <row r="91" spans="1:1" x14ac:dyDescent="0.2">
      <c r="A91" t="s">
        <v>62</v>
      </c>
    </row>
    <row r="92" spans="1:1" x14ac:dyDescent="0.2">
      <c r="A92" t="s">
        <v>110</v>
      </c>
    </row>
    <row r="93" spans="1:1" x14ac:dyDescent="0.2">
      <c r="A93" t="s">
        <v>63</v>
      </c>
    </row>
    <row r="94" spans="1:1" x14ac:dyDescent="0.2">
      <c r="A94" t="s">
        <v>64</v>
      </c>
    </row>
    <row r="95" spans="1:1" x14ac:dyDescent="0.2">
      <c r="A95" t="s">
        <v>65</v>
      </c>
    </row>
    <row r="96" spans="1:1" x14ac:dyDescent="0.2">
      <c r="A96" s="1" t="s">
        <v>66</v>
      </c>
    </row>
    <row r="97" spans="1:1" x14ac:dyDescent="0.2">
      <c r="A97" t="s">
        <v>67</v>
      </c>
    </row>
    <row r="98" spans="1:1" x14ac:dyDescent="0.2">
      <c r="A98" t="s">
        <v>68</v>
      </c>
    </row>
    <row r="99" spans="1:1" x14ac:dyDescent="0.2">
      <c r="A99" t="s">
        <v>102</v>
      </c>
    </row>
    <row r="100" spans="1:1" x14ac:dyDescent="0.2">
      <c r="A100" t="s">
        <v>69</v>
      </c>
    </row>
    <row r="101" spans="1:1" x14ac:dyDescent="0.2">
      <c r="A101" t="s">
        <v>70</v>
      </c>
    </row>
    <row r="102" spans="1:1" x14ac:dyDescent="0.2">
      <c r="A102" t="s">
        <v>71</v>
      </c>
    </row>
    <row r="103" spans="1:1" x14ac:dyDescent="0.2">
      <c r="A103" s="1" t="s">
        <v>72</v>
      </c>
    </row>
    <row r="104" spans="1:1" x14ac:dyDescent="0.2">
      <c r="A104" t="s">
        <v>111</v>
      </c>
    </row>
    <row r="105" spans="1:1" x14ac:dyDescent="0.2">
      <c r="A105" t="s">
        <v>73</v>
      </c>
    </row>
    <row r="106" spans="1:1" x14ac:dyDescent="0.2">
      <c r="A106" t="s">
        <v>74</v>
      </c>
    </row>
    <row r="107" spans="1:1" x14ac:dyDescent="0.2">
      <c r="A107" t="s">
        <v>75</v>
      </c>
    </row>
    <row r="108" spans="1:1" x14ac:dyDescent="0.2">
      <c r="A108" t="s">
        <v>76</v>
      </c>
    </row>
    <row r="109" spans="1:1" x14ac:dyDescent="0.2">
      <c r="A109" t="s">
        <v>77</v>
      </c>
    </row>
    <row r="110" spans="1:1" x14ac:dyDescent="0.2">
      <c r="A110" t="s">
        <v>78</v>
      </c>
    </row>
    <row r="111" spans="1:1" x14ac:dyDescent="0.2">
      <c r="A111" t="s">
        <v>79</v>
      </c>
    </row>
    <row r="112" spans="1:1" x14ac:dyDescent="0.2">
      <c r="A112" s="1" t="s">
        <v>80</v>
      </c>
    </row>
    <row r="113" spans="1:1" x14ac:dyDescent="0.2">
      <c r="A113" t="s">
        <v>112</v>
      </c>
    </row>
    <row r="114" spans="1:1" x14ac:dyDescent="0.2">
      <c r="A114" t="s">
        <v>81</v>
      </c>
    </row>
    <row r="115" spans="1:1" x14ac:dyDescent="0.2">
      <c r="A115" t="s">
        <v>82</v>
      </c>
    </row>
    <row r="116" spans="1:1" x14ac:dyDescent="0.2">
      <c r="A116" t="s">
        <v>83</v>
      </c>
    </row>
    <row r="117" spans="1:1" x14ac:dyDescent="0.2">
      <c r="A117" s="1" t="s">
        <v>84</v>
      </c>
    </row>
    <row r="118" spans="1:1" x14ac:dyDescent="0.2">
      <c r="A118" t="s">
        <v>113</v>
      </c>
    </row>
    <row r="119" spans="1:1" x14ac:dyDescent="0.2">
      <c r="A119" t="s">
        <v>85</v>
      </c>
    </row>
    <row r="120" spans="1:1" x14ac:dyDescent="0.2">
      <c r="A120" t="s">
        <v>86</v>
      </c>
    </row>
    <row r="121" spans="1:1" x14ac:dyDescent="0.2">
      <c r="A121" t="s">
        <v>87</v>
      </c>
    </row>
    <row r="129" spans="1:1" x14ac:dyDescent="0.2">
      <c r="A129" s="1" t="s">
        <v>88</v>
      </c>
    </row>
    <row r="130" spans="1:1" x14ac:dyDescent="0.2">
      <c r="A130" t="s">
        <v>89</v>
      </c>
    </row>
    <row r="131" spans="1:1" x14ac:dyDescent="0.2">
      <c r="A131" t="s">
        <v>90</v>
      </c>
    </row>
    <row r="132" spans="1:1" x14ac:dyDescent="0.2">
      <c r="A132" t="s">
        <v>114</v>
      </c>
    </row>
    <row r="133" spans="1:1" x14ac:dyDescent="0.2">
      <c r="A133" t="s">
        <v>91</v>
      </c>
    </row>
    <row r="134" spans="1:1" x14ac:dyDescent="0.2">
      <c r="A134" t="s">
        <v>115</v>
      </c>
    </row>
    <row r="135" spans="1:1" x14ac:dyDescent="0.2">
      <c r="A135" t="s">
        <v>116</v>
      </c>
    </row>
    <row r="136" spans="1:1" x14ac:dyDescent="0.2">
      <c r="A136" s="1" t="s">
        <v>92</v>
      </c>
    </row>
    <row r="137" spans="1:1" x14ac:dyDescent="0.2">
      <c r="A137" t="s">
        <v>93</v>
      </c>
    </row>
    <row r="138" spans="1:1" x14ac:dyDescent="0.2">
      <c r="A138" t="s">
        <v>94</v>
      </c>
    </row>
    <row r="139" spans="1:1" x14ac:dyDescent="0.2">
      <c r="A139" t="s">
        <v>95</v>
      </c>
    </row>
    <row r="140" spans="1:1" x14ac:dyDescent="0.2">
      <c r="A140" t="s">
        <v>96</v>
      </c>
    </row>
    <row r="141" spans="1:1" x14ac:dyDescent="0.2">
      <c r="A141" t="s">
        <v>97</v>
      </c>
    </row>
    <row r="142" spans="1:1" x14ac:dyDescent="0.2">
      <c r="A142" t="s">
        <v>98</v>
      </c>
    </row>
    <row r="143" spans="1:1" x14ac:dyDescent="0.2">
      <c r="A143" t="s">
        <v>99</v>
      </c>
    </row>
    <row r="144" spans="1:1" x14ac:dyDescent="0.2">
      <c r="A144" t="s">
        <v>100</v>
      </c>
    </row>
  </sheetData>
  <pageMargins left="0.39370078740157483" right="0.31496062992125984" top="0.51181102362204722" bottom="0.51181102362204722" header="0.51181102362204722" footer="0.51181102362204722"/>
  <pageSetup paperSize="9" scale="80" orientation="portrait" r:id="rId1"/>
  <headerFooter alignWithMargins="0">
    <oddFooter>&amp;L&amp;G&amp;R&amp;8FLOKK
Central parc, 1 allée du Sanglier
FR-93421 VILLEPINTE
Tél : 01 48 61 99 12 
R.C.S Paris B 419 506 779 T.V.A Intracommunautaire: FR 57 419 506 779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information" allowBlank="1" showInputMessage="1" showErrorMessage="1" prompt="Sélectionner le coloris standard_x000a__x000a_">
          <x14:formula1>
            <xm:f>LISTES!$A$24:$A$36</xm:f>
          </x14:formula1>
          <xm:sqref>B22</xm:sqref>
        </x14:dataValidation>
        <x14:dataValidation type="list" allowBlank="1" showInputMessage="1" showErrorMessage="1" prompt="Sélectionner appui lombaire_x000a_">
          <x14:formula1>
            <xm:f>LISTES!$A$52:$A$53</xm:f>
          </x14:formula1>
          <xm:sqref>B25</xm:sqref>
        </x14:dataValidation>
        <x14:dataValidation type="list" allowBlank="1" showInputMessage="1" showErrorMessage="1" prompt="Option appui cervical_x000a_">
          <x14:formula1>
            <xm:f>LISTES!$A$41:$A$48</xm:f>
          </x14:formula1>
          <xm:sqref>B35:B36</xm:sqref>
        </x14:dataValidation>
        <x14:dataValidation type="list" allowBlank="1" showInputMessage="1" showErrorMessage="1" prompt="Sélectionner le vérin_x000a_">
          <x14:formula1>
            <xm:f>LISTES!$A$57:$A$77</xm:f>
          </x14:formula1>
          <xm:sqref>B26</xm:sqref>
        </x14:dataValidation>
        <x14:dataValidation type="list" allowBlank="1" showInputMessage="1" showErrorMessage="1" prompt="Sélectionner la catégorie du revêtement_x000a__x000a_">
          <x14:formula1>
            <xm:f>LISTES!$A$14:$A$20</xm:f>
          </x14:formula1>
          <xm:sqref>B21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355"/>
  <sheetViews>
    <sheetView workbookViewId="0">
      <selection activeCell="J15" sqref="J15"/>
    </sheetView>
  </sheetViews>
  <sheetFormatPr defaultRowHeight="12.75" x14ac:dyDescent="0.2"/>
  <cols>
    <col min="1" max="1" width="19.42578125" customWidth="1"/>
    <col min="2" max="2" width="12.85546875" customWidth="1"/>
    <col min="3" max="3" width="35.7109375" bestFit="1" customWidth="1"/>
    <col min="4" max="5" width="32.140625" bestFit="1" customWidth="1"/>
    <col min="6" max="6" width="30.28515625" bestFit="1" customWidth="1"/>
    <col min="7" max="7" width="17.85546875" style="63" bestFit="1" customWidth="1"/>
    <col min="8" max="8" width="37.7109375" bestFit="1" customWidth="1"/>
    <col min="9" max="9" width="16.42578125" style="102" customWidth="1"/>
    <col min="10" max="10" width="33" bestFit="1" customWidth="1"/>
    <col min="12" max="12" width="31.28515625" bestFit="1" customWidth="1"/>
    <col min="13" max="13" width="40.28515625" bestFit="1" customWidth="1"/>
    <col min="15" max="15" width="103.85546875" bestFit="1" customWidth="1"/>
  </cols>
  <sheetData>
    <row r="1" spans="1:16" ht="15" x14ac:dyDescent="0.25">
      <c r="A1" s="96" t="s">
        <v>2793</v>
      </c>
      <c r="B1" s="96" t="s">
        <v>2794</v>
      </c>
      <c r="C1" s="96" t="s">
        <v>582</v>
      </c>
      <c r="D1" s="96" t="s">
        <v>2795</v>
      </c>
      <c r="E1" s="96" t="s">
        <v>2796</v>
      </c>
      <c r="F1" s="96" t="s">
        <v>2797</v>
      </c>
      <c r="G1" s="96" t="s">
        <v>2798</v>
      </c>
      <c r="H1" s="96" t="s">
        <v>2799</v>
      </c>
      <c r="I1" s="102" t="s">
        <v>4359</v>
      </c>
      <c r="J1" s="60"/>
      <c r="K1" s="60"/>
      <c r="L1" s="60"/>
      <c r="M1" s="60"/>
      <c r="N1" s="60"/>
      <c r="O1" s="60"/>
      <c r="P1" s="60"/>
    </row>
    <row r="2" spans="1:16" ht="15" x14ac:dyDescent="0.25">
      <c r="A2" s="101">
        <v>24000644</v>
      </c>
      <c r="B2" s="97" t="s">
        <v>2800</v>
      </c>
      <c r="C2" s="96" t="s">
        <v>2801</v>
      </c>
      <c r="D2" s="96" t="s">
        <v>2802</v>
      </c>
      <c r="E2" s="96" t="s">
        <v>139</v>
      </c>
      <c r="F2" s="98" t="s">
        <v>2803</v>
      </c>
      <c r="G2" s="100">
        <v>35000</v>
      </c>
      <c r="H2" s="98" t="s">
        <v>206</v>
      </c>
      <c r="I2" s="103" t="s">
        <v>4360</v>
      </c>
      <c r="J2" s="59" t="str">
        <f>VLOOKUP(A:A,EMAIL!A:B,2,)</f>
        <v>ombeline@10i2la.com</v>
      </c>
      <c r="K2" s="59"/>
      <c r="L2" s="59"/>
      <c r="M2" s="59"/>
      <c r="N2" s="59"/>
      <c r="O2" s="59"/>
      <c r="P2" s="59"/>
    </row>
    <row r="3" spans="1:16" ht="15" x14ac:dyDescent="0.25">
      <c r="A3" s="101">
        <v>24000298</v>
      </c>
      <c r="B3" s="97" t="s">
        <v>2804</v>
      </c>
      <c r="C3" s="96" t="s">
        <v>2805</v>
      </c>
      <c r="D3" s="96" t="s">
        <v>2806</v>
      </c>
      <c r="E3" s="96" t="s">
        <v>139</v>
      </c>
      <c r="F3" s="98" t="s">
        <v>139</v>
      </c>
      <c r="G3" s="100">
        <v>12850</v>
      </c>
      <c r="H3" s="98" t="s">
        <v>2807</v>
      </c>
      <c r="I3" s="103" t="s">
        <v>139</v>
      </c>
      <c r="J3" s="59" t="str">
        <f>VLOOKUP(A:A,EMAIL!A:B,2,)</f>
        <v>contact@3aengineering.com</v>
      </c>
      <c r="K3" s="59"/>
      <c r="L3" s="59"/>
      <c r="M3" s="59"/>
      <c r="N3" s="59"/>
      <c r="O3" s="59"/>
      <c r="P3" s="59"/>
    </row>
    <row r="4" spans="1:16" ht="15" x14ac:dyDescent="0.25">
      <c r="A4" s="101">
        <v>24000303</v>
      </c>
      <c r="B4" s="97" t="s">
        <v>2808</v>
      </c>
      <c r="C4" s="96" t="s">
        <v>2809</v>
      </c>
      <c r="D4" s="96" t="s">
        <v>2810</v>
      </c>
      <c r="E4" s="96" t="s">
        <v>2811</v>
      </c>
      <c r="F4" s="98" t="s">
        <v>139</v>
      </c>
      <c r="G4" s="100">
        <v>33650</v>
      </c>
      <c r="H4" s="98" t="s">
        <v>152</v>
      </c>
      <c r="I4" s="103" t="s">
        <v>4361</v>
      </c>
      <c r="J4" s="59" t="str">
        <f>VLOOKUP(A:A,EMAIL!A:B,2,)</f>
        <v>s.britodesa@3dc.fr</v>
      </c>
      <c r="K4" s="59"/>
      <c r="L4" s="59"/>
      <c r="M4" s="59"/>
      <c r="N4" s="59"/>
      <c r="O4" s="59"/>
      <c r="P4" s="59"/>
    </row>
    <row r="5" spans="1:16" ht="15" x14ac:dyDescent="0.25">
      <c r="A5" s="101">
        <v>24000421</v>
      </c>
      <c r="B5" s="97" t="s">
        <v>2812</v>
      </c>
      <c r="C5" s="96" t="s">
        <v>2813</v>
      </c>
      <c r="D5" s="96" t="s">
        <v>2814</v>
      </c>
      <c r="E5" s="96" t="s">
        <v>139</v>
      </c>
      <c r="F5" s="98" t="s">
        <v>2815</v>
      </c>
      <c r="G5" s="100">
        <v>82300</v>
      </c>
      <c r="H5" s="98" t="s">
        <v>176</v>
      </c>
      <c r="I5" s="103" t="s">
        <v>4362</v>
      </c>
      <c r="J5" s="59" t="str">
        <f>VLOOKUP(A:A,EMAIL!A:B,2,)</f>
        <v>a2e.ergonomie@orange.fr</v>
      </c>
      <c r="K5" s="59"/>
      <c r="L5" s="59"/>
      <c r="M5" s="59"/>
      <c r="N5" s="59"/>
      <c r="O5" s="59"/>
      <c r="P5" s="59"/>
    </row>
    <row r="6" spans="1:16" ht="15" x14ac:dyDescent="0.25">
      <c r="A6" s="101">
        <v>24000679</v>
      </c>
      <c r="B6" s="97" t="s">
        <v>2816</v>
      </c>
      <c r="C6" s="96" t="s">
        <v>2817</v>
      </c>
      <c r="D6" s="96" t="s">
        <v>2818</v>
      </c>
      <c r="E6" s="96" t="s">
        <v>2819</v>
      </c>
      <c r="F6" s="98" t="s">
        <v>2820</v>
      </c>
      <c r="G6" s="100">
        <v>97490</v>
      </c>
      <c r="H6" s="98" t="s">
        <v>2821</v>
      </c>
      <c r="I6" s="103" t="s">
        <v>4363</v>
      </c>
      <c r="J6" s="59" t="str">
        <f>VLOOKUP(A:A,EMAIL!A:B,2,)</f>
        <v>amardama@abcd-mobilier.fr</v>
      </c>
      <c r="K6" s="59"/>
      <c r="L6" s="59"/>
      <c r="M6" s="59"/>
      <c r="N6" s="59"/>
      <c r="O6" s="59"/>
      <c r="P6" s="59"/>
    </row>
    <row r="7" spans="1:16" ht="15" x14ac:dyDescent="0.25">
      <c r="A7" s="101">
        <v>24000619</v>
      </c>
      <c r="B7" s="97" t="s">
        <v>2822</v>
      </c>
      <c r="C7" s="96" t="s">
        <v>2823</v>
      </c>
      <c r="D7" s="96" t="s">
        <v>199</v>
      </c>
      <c r="E7" s="96" t="s">
        <v>139</v>
      </c>
      <c r="F7" s="98" t="s">
        <v>2824</v>
      </c>
      <c r="G7" s="100">
        <v>64420</v>
      </c>
      <c r="H7" s="98" t="s">
        <v>2825</v>
      </c>
      <c r="I7" s="103" t="s">
        <v>4364</v>
      </c>
      <c r="J7" s="59" t="str">
        <f>VLOOKUP(A:A,EMAIL!A:B,2,)</f>
        <v>lydiafourcade@gmail.com</v>
      </c>
      <c r="K7" s="59"/>
      <c r="L7" s="59"/>
      <c r="M7" s="59"/>
      <c r="N7" s="59"/>
      <c r="O7" s="59"/>
      <c r="P7" s="59"/>
    </row>
    <row r="8" spans="1:16" ht="15" x14ac:dyDescent="0.25">
      <c r="A8" s="101">
        <v>24000317</v>
      </c>
      <c r="B8" s="97" t="s">
        <v>2826</v>
      </c>
      <c r="C8" s="96" t="s">
        <v>2826</v>
      </c>
      <c r="D8" s="96" t="s">
        <v>2827</v>
      </c>
      <c r="E8" s="96" t="s">
        <v>139</v>
      </c>
      <c r="F8" s="98" t="s">
        <v>139</v>
      </c>
      <c r="G8" s="100">
        <v>1700</v>
      </c>
      <c r="H8" s="98" t="s">
        <v>154</v>
      </c>
      <c r="I8" s="103" t="s">
        <v>139</v>
      </c>
      <c r="J8" s="59" t="str">
        <f>VLOOKUP(A:A,EMAIL!A:B,2,)</f>
        <v>invoice@actiwork.fr</v>
      </c>
      <c r="K8" s="59"/>
      <c r="L8" s="59"/>
      <c r="M8" s="59"/>
      <c r="N8" s="59"/>
      <c r="O8" s="59"/>
      <c r="P8" s="59"/>
    </row>
    <row r="9" spans="1:16" ht="15" x14ac:dyDescent="0.25">
      <c r="A9" s="101">
        <v>24000391</v>
      </c>
      <c r="B9" s="97" t="s">
        <v>2828</v>
      </c>
      <c r="C9" s="96" t="s">
        <v>2829</v>
      </c>
      <c r="D9" s="96" t="s">
        <v>2830</v>
      </c>
      <c r="E9" s="96" t="s">
        <v>139</v>
      </c>
      <c r="F9" s="98" t="s">
        <v>2831</v>
      </c>
      <c r="G9" s="100">
        <v>38240</v>
      </c>
      <c r="H9" s="98" t="s">
        <v>170</v>
      </c>
      <c r="I9" s="103" t="s">
        <v>4365</v>
      </c>
      <c r="J9" s="59" t="str">
        <f>VLOOKUP(A:A,EMAIL!A:B,2,)</f>
        <v>mariefrance.pellet@adeos-office.com</v>
      </c>
      <c r="K9" s="59"/>
      <c r="L9" s="59"/>
      <c r="M9" s="59"/>
      <c r="N9" s="59"/>
      <c r="O9" s="59"/>
      <c r="P9" s="59"/>
    </row>
    <row r="10" spans="1:16" ht="15" x14ac:dyDescent="0.25">
      <c r="A10" s="101">
        <v>24000606</v>
      </c>
      <c r="B10" s="97" t="s">
        <v>2832</v>
      </c>
      <c r="C10" s="96" t="s">
        <v>2832</v>
      </c>
      <c r="D10" s="96" t="s">
        <v>2833</v>
      </c>
      <c r="E10" s="96" t="s">
        <v>2834</v>
      </c>
      <c r="F10" s="98" t="s">
        <v>2835</v>
      </c>
      <c r="G10" s="98" t="s">
        <v>139</v>
      </c>
      <c r="H10" s="98" t="s">
        <v>163</v>
      </c>
      <c r="I10" s="103" t="s">
        <v>4366</v>
      </c>
      <c r="J10" s="59" t="str">
        <f>VLOOKUP(A:A,EMAIL!A:B,2,)</f>
        <v>facturefournisseur@affordance-ergonomie.com</v>
      </c>
      <c r="K10" s="59"/>
      <c r="L10" s="59"/>
      <c r="M10" s="59"/>
      <c r="N10" s="59"/>
      <c r="O10" s="59"/>
      <c r="P10" s="59"/>
    </row>
    <row r="11" spans="1:16" ht="15" x14ac:dyDescent="0.25">
      <c r="A11" s="101">
        <v>24000195</v>
      </c>
      <c r="B11" s="97" t="s">
        <v>2836</v>
      </c>
      <c r="C11" s="96" t="s">
        <v>2837</v>
      </c>
      <c r="D11" s="96" t="s">
        <v>2838</v>
      </c>
      <c r="E11" s="96" t="s">
        <v>2839</v>
      </c>
      <c r="F11" s="98" t="s">
        <v>139</v>
      </c>
      <c r="G11" s="100">
        <v>76240</v>
      </c>
      <c r="H11" s="98" t="s">
        <v>171</v>
      </c>
      <c r="I11" s="103" t="s">
        <v>139</v>
      </c>
      <c r="J11" s="59" t="str">
        <f>VLOOKUP(A:A,EMAIL!A:B,2,)</f>
        <v>ib-diffusion@ib-diffusion.fr</v>
      </c>
      <c r="K11" s="59"/>
      <c r="L11" s="59"/>
      <c r="M11" s="59"/>
      <c r="N11" s="59"/>
      <c r="O11" s="59"/>
      <c r="P11" s="59"/>
    </row>
    <row r="12" spans="1:16" ht="15" x14ac:dyDescent="0.25">
      <c r="A12" s="101">
        <v>24000529</v>
      </c>
      <c r="B12" s="97" t="s">
        <v>2840</v>
      </c>
      <c r="C12" s="96" t="s">
        <v>2841</v>
      </c>
      <c r="D12" s="96" t="s">
        <v>185</v>
      </c>
      <c r="E12" s="96" t="s">
        <v>139</v>
      </c>
      <c r="F12" s="98" t="s">
        <v>2842</v>
      </c>
      <c r="G12" s="100">
        <v>75010</v>
      </c>
      <c r="H12" s="98" t="s">
        <v>2843</v>
      </c>
      <c r="I12" s="103" t="s">
        <v>4367</v>
      </c>
      <c r="J12" s="59" t="str">
        <f>VLOOKUP(A:A,EMAIL!A:B,2,)</f>
        <v>a.courtial@agefo.fr</v>
      </c>
      <c r="K12" s="59"/>
      <c r="L12" s="59"/>
      <c r="M12" s="59"/>
      <c r="N12" s="59"/>
      <c r="O12" s="59"/>
      <c r="P12" s="59"/>
    </row>
    <row r="13" spans="1:16" ht="15" x14ac:dyDescent="0.25">
      <c r="A13" s="101">
        <v>24000085</v>
      </c>
      <c r="B13" s="97" t="s">
        <v>2844</v>
      </c>
      <c r="C13" s="96" t="s">
        <v>2845</v>
      </c>
      <c r="D13" s="96" t="s">
        <v>2846</v>
      </c>
      <c r="E13" s="96" t="s">
        <v>2847</v>
      </c>
      <c r="F13" s="98" t="s">
        <v>2848</v>
      </c>
      <c r="G13" s="100">
        <v>78199</v>
      </c>
      <c r="H13" s="98" t="s">
        <v>2849</v>
      </c>
      <c r="I13" s="103" t="s">
        <v>139</v>
      </c>
      <c r="J13" s="59">
        <f>VLOOKUP(A:A,EMAIL!A:B,2,)</f>
        <v>0</v>
      </c>
      <c r="K13" s="59"/>
      <c r="L13" s="59"/>
      <c r="M13" s="59"/>
      <c r="N13" s="59"/>
      <c r="O13" s="59"/>
      <c r="P13" s="59"/>
    </row>
    <row r="14" spans="1:16" ht="15" x14ac:dyDescent="0.25">
      <c r="A14" s="101">
        <v>24000515</v>
      </c>
      <c r="B14" s="97" t="s">
        <v>2850</v>
      </c>
      <c r="C14" s="96" t="s">
        <v>2851</v>
      </c>
      <c r="D14" s="96" t="s">
        <v>2852</v>
      </c>
      <c r="E14" s="96" t="s">
        <v>2853</v>
      </c>
      <c r="F14" s="98" t="s">
        <v>2854</v>
      </c>
      <c r="G14" s="100">
        <v>94503</v>
      </c>
      <c r="H14" s="98" t="s">
        <v>2855</v>
      </c>
      <c r="I14" s="103" t="s">
        <v>4368</v>
      </c>
      <c r="J14" s="59" t="str">
        <f>VLOOKUP(A:A,EMAIL!A:B,2,)</f>
        <v>Chrystelle.allaire@airliquide.com</v>
      </c>
      <c r="K14" s="59"/>
      <c r="L14" s="59"/>
      <c r="M14" s="59"/>
      <c r="N14" s="59"/>
      <c r="O14" s="59"/>
      <c r="P14" s="59"/>
    </row>
    <row r="15" spans="1:16" ht="15" x14ac:dyDescent="0.25">
      <c r="A15" s="101">
        <v>24000535</v>
      </c>
      <c r="B15" s="97" t="s">
        <v>2856</v>
      </c>
      <c r="C15" s="96" t="s">
        <v>2857</v>
      </c>
      <c r="D15" s="96" t="s">
        <v>2858</v>
      </c>
      <c r="E15" s="96" t="s">
        <v>139</v>
      </c>
      <c r="F15" s="98" t="s">
        <v>2859</v>
      </c>
      <c r="G15" s="100">
        <v>93160</v>
      </c>
      <c r="H15" s="98" t="s">
        <v>2860</v>
      </c>
      <c r="I15" s="103" t="s">
        <v>4369</v>
      </c>
      <c r="J15" s="59" t="str">
        <f>VLOOKUP(A:A,EMAIL!A:B,2,)</f>
        <v>Chaumet.alain@airel-fr.com,Marie-caroline.martin@serem.org</v>
      </c>
      <c r="K15" s="59"/>
      <c r="L15" s="59"/>
      <c r="M15" s="59"/>
      <c r="N15" s="59"/>
      <c r="O15" s="59"/>
    </row>
    <row r="16" spans="1:16" ht="15" x14ac:dyDescent="0.25">
      <c r="A16" s="101">
        <v>24000599</v>
      </c>
      <c r="B16" s="97" t="s">
        <v>2861</v>
      </c>
      <c r="C16" s="96" t="s">
        <v>2862</v>
      </c>
      <c r="D16" s="96" t="s">
        <v>2863</v>
      </c>
      <c r="E16" s="96" t="s">
        <v>2864</v>
      </c>
      <c r="F16" s="98" t="s">
        <v>2865</v>
      </c>
      <c r="G16" s="100">
        <v>93400</v>
      </c>
      <c r="H16" s="98" t="s">
        <v>2866</v>
      </c>
      <c r="I16" s="103" t="s">
        <v>4370</v>
      </c>
      <c r="J16" s="59" t="str">
        <f>VLOOKUP(A:A,EMAIL!A:B,2,)</f>
        <v>awp_comptabilite_tiers@allianz.com</v>
      </c>
      <c r="K16" s="59"/>
      <c r="L16" s="59"/>
      <c r="M16" s="59"/>
      <c r="N16" s="59"/>
      <c r="O16" s="59"/>
      <c r="P16" s="59"/>
    </row>
    <row r="17" spans="1:16" ht="15" x14ac:dyDescent="0.25">
      <c r="A17" s="101">
        <v>24000660</v>
      </c>
      <c r="B17" s="97" t="s">
        <v>2861</v>
      </c>
      <c r="C17" s="96" t="s">
        <v>2867</v>
      </c>
      <c r="D17" s="96" t="s">
        <v>2868</v>
      </c>
      <c r="E17" s="96" t="s">
        <v>2869</v>
      </c>
      <c r="F17" s="98" t="s">
        <v>139</v>
      </c>
      <c r="G17" s="100">
        <v>93400</v>
      </c>
      <c r="H17" s="98" t="s">
        <v>2866</v>
      </c>
      <c r="I17" s="103" t="s">
        <v>4370</v>
      </c>
      <c r="J17" s="59" t="str">
        <f>VLOOKUP(A:A,EMAIL!A:B,2,)</f>
        <v>awp_comptabilite_tiers@allianz.com</v>
      </c>
      <c r="K17" s="59"/>
      <c r="L17" s="59"/>
      <c r="M17" s="59"/>
      <c r="N17" s="59"/>
      <c r="O17" s="59"/>
      <c r="P17" s="59"/>
    </row>
    <row r="18" spans="1:16" ht="15" x14ac:dyDescent="0.25">
      <c r="A18" s="101">
        <v>24000650</v>
      </c>
      <c r="B18" s="97" t="s">
        <v>2870</v>
      </c>
      <c r="C18" s="96" t="s">
        <v>2871</v>
      </c>
      <c r="D18" s="96" t="s">
        <v>2872</v>
      </c>
      <c r="E18" s="96" t="s">
        <v>139</v>
      </c>
      <c r="F18" s="98" t="s">
        <v>2873</v>
      </c>
      <c r="G18" s="100">
        <v>75003</v>
      </c>
      <c r="H18" s="98" t="s">
        <v>140</v>
      </c>
      <c r="I18" s="103" t="s">
        <v>4371</v>
      </c>
      <c r="J18" s="59" t="str">
        <f>VLOOKUP(A:A,EMAIL!A:B,2,)</f>
        <v>srichard@alsei.com</v>
      </c>
      <c r="K18" s="59"/>
      <c r="L18" s="59"/>
      <c r="M18" s="59"/>
      <c r="N18" s="59"/>
      <c r="O18" s="59"/>
      <c r="P18" s="59"/>
    </row>
    <row r="19" spans="1:16" ht="15" x14ac:dyDescent="0.25">
      <c r="A19" s="101">
        <v>24000676</v>
      </c>
      <c r="B19" s="97" t="s">
        <v>2874</v>
      </c>
      <c r="C19" s="96" t="s">
        <v>2875</v>
      </c>
      <c r="D19" s="96" t="s">
        <v>215</v>
      </c>
      <c r="E19" s="96" t="s">
        <v>139</v>
      </c>
      <c r="F19" s="98" t="s">
        <v>139</v>
      </c>
      <c r="G19" s="100">
        <v>54600</v>
      </c>
      <c r="H19" s="98" t="s">
        <v>2876</v>
      </c>
      <c r="I19" s="103" t="s">
        <v>4372</v>
      </c>
      <c r="J19" s="59" t="str">
        <f>VLOOKUP(A:A,EMAIL!A:B,2,)</f>
        <v>am-espace@orange.fr</v>
      </c>
      <c r="K19" s="59"/>
      <c r="L19" s="59"/>
      <c r="M19" s="59"/>
      <c r="N19" s="59"/>
      <c r="O19" s="59"/>
      <c r="P19" s="59"/>
    </row>
    <row r="20" spans="1:16" ht="15" x14ac:dyDescent="0.25">
      <c r="A20" s="101">
        <v>24000688</v>
      </c>
      <c r="B20" s="97" t="s">
        <v>2877</v>
      </c>
      <c r="C20" s="96" t="s">
        <v>2878</v>
      </c>
      <c r="D20" s="96" t="s">
        <v>2879</v>
      </c>
      <c r="E20" s="96" t="s">
        <v>139</v>
      </c>
      <c r="F20" s="98" t="s">
        <v>2880</v>
      </c>
      <c r="G20" s="100">
        <v>78288</v>
      </c>
      <c r="H20" s="98" t="s">
        <v>2881</v>
      </c>
      <c r="I20" s="103" t="s">
        <v>4373</v>
      </c>
      <c r="J20" s="59" t="str">
        <f>VLOOKUP(A:A,EMAIL!A:B,2,)</f>
        <v>cobasque@malakoffmederic.com</v>
      </c>
      <c r="K20" s="59"/>
      <c r="L20" s="59"/>
      <c r="M20" s="59"/>
      <c r="N20" s="59"/>
      <c r="O20" s="59"/>
      <c r="P20" s="59"/>
    </row>
    <row r="21" spans="1:16" ht="15" x14ac:dyDescent="0.25">
      <c r="A21" s="101">
        <v>24000430</v>
      </c>
      <c r="B21" s="97" t="s">
        <v>2882</v>
      </c>
      <c r="C21" s="96" t="s">
        <v>2883</v>
      </c>
      <c r="D21" s="96" t="s">
        <v>2884</v>
      </c>
      <c r="E21" s="96" t="s">
        <v>2885</v>
      </c>
      <c r="F21" s="98" t="s">
        <v>2886</v>
      </c>
      <c r="G21" s="100">
        <v>77501</v>
      </c>
      <c r="H21" s="98" t="s">
        <v>2887</v>
      </c>
      <c r="I21" s="103" t="s">
        <v>4374</v>
      </c>
      <c r="J21" s="59" t="str">
        <f>VLOOKUP(A:A,EMAIL!A:B,2,)</f>
        <v>contact@ambiance-bureau.com</v>
      </c>
      <c r="K21" s="59"/>
      <c r="L21" s="59"/>
      <c r="M21" s="59"/>
      <c r="N21" s="59"/>
      <c r="O21" s="59"/>
      <c r="P21" s="59"/>
    </row>
    <row r="22" spans="1:16" ht="15" x14ac:dyDescent="0.25">
      <c r="A22" s="101">
        <v>24000581</v>
      </c>
      <c r="B22" s="97" t="s">
        <v>2888</v>
      </c>
      <c r="C22" s="96" t="s">
        <v>2889</v>
      </c>
      <c r="D22" s="96" t="s">
        <v>2890</v>
      </c>
      <c r="E22" s="96" t="s">
        <v>2891</v>
      </c>
      <c r="F22" s="98" t="s">
        <v>2892</v>
      </c>
      <c r="G22" s="100">
        <v>97246</v>
      </c>
      <c r="H22" s="98" t="s">
        <v>2893</v>
      </c>
      <c r="I22" s="103" t="s">
        <v>4375</v>
      </c>
      <c r="J22" s="59" t="str">
        <f>VLOOKUP(A:A,EMAIL!A:B,2,)</f>
        <v>m.arnuel@holdingug.com,Logistique972@amc-caraibes.fr</v>
      </c>
      <c r="K22" s="59"/>
      <c r="L22" s="59"/>
      <c r="M22" s="59"/>
      <c r="N22" s="59"/>
      <c r="O22" s="59"/>
      <c r="P22" s="59"/>
    </row>
    <row r="23" spans="1:16" ht="15" x14ac:dyDescent="0.25">
      <c r="A23" s="101">
        <v>24000678</v>
      </c>
      <c r="B23" s="97" t="s">
        <v>2894</v>
      </c>
      <c r="C23" s="96" t="s">
        <v>2895</v>
      </c>
      <c r="D23" s="96" t="s">
        <v>2896</v>
      </c>
      <c r="E23" s="96" t="s">
        <v>2897</v>
      </c>
      <c r="F23" s="98" t="s">
        <v>2898</v>
      </c>
      <c r="G23" s="98" t="s">
        <v>164</v>
      </c>
      <c r="H23" s="98" t="s">
        <v>164</v>
      </c>
      <c r="I23" s="103" t="s">
        <v>4376</v>
      </c>
      <c r="J23" s="59" t="str">
        <f>VLOOKUP(A:A,EMAIL!A:B,2,)</f>
        <v>ramsallem@asvmobilier.fr</v>
      </c>
      <c r="K23" s="59"/>
      <c r="L23" s="59"/>
      <c r="M23" s="59"/>
      <c r="N23" s="59"/>
      <c r="O23" s="59"/>
      <c r="P23" s="59"/>
    </row>
    <row r="24" spans="1:16" ht="15" x14ac:dyDescent="0.25">
      <c r="A24" s="101">
        <v>24000692</v>
      </c>
      <c r="B24" s="97" t="s">
        <v>2899</v>
      </c>
      <c r="C24" s="96" t="s">
        <v>2900</v>
      </c>
      <c r="D24" s="96" t="s">
        <v>2901</v>
      </c>
      <c r="E24" s="96" t="s">
        <v>139</v>
      </c>
      <c r="F24" s="98" t="s">
        <v>2902</v>
      </c>
      <c r="G24" s="100">
        <v>45805</v>
      </c>
      <c r="H24" s="98" t="s">
        <v>2903</v>
      </c>
      <c r="I24" s="103" t="s">
        <v>4373</v>
      </c>
      <c r="J24" s="59" t="str">
        <f>VLOOKUP(A:A,EMAIL!A:B,2,)</f>
        <v>croberge.prestataire@malakoffmederic.com</v>
      </c>
      <c r="K24" s="59"/>
      <c r="L24" s="59"/>
      <c r="M24" s="59"/>
      <c r="N24" s="59"/>
      <c r="O24" s="59"/>
      <c r="P24" s="59"/>
    </row>
    <row r="25" spans="1:16" ht="15" x14ac:dyDescent="0.25">
      <c r="A25" s="101">
        <v>7240000022</v>
      </c>
      <c r="B25" s="97" t="s">
        <v>2904</v>
      </c>
      <c r="C25" s="96" t="s">
        <v>2905</v>
      </c>
      <c r="D25" s="96" t="s">
        <v>2906</v>
      </c>
      <c r="E25" s="96" t="s">
        <v>2907</v>
      </c>
      <c r="F25" s="98" t="s">
        <v>2908</v>
      </c>
      <c r="G25" s="100">
        <v>78900</v>
      </c>
      <c r="H25" s="98" t="s">
        <v>2909</v>
      </c>
      <c r="I25" s="103" t="s">
        <v>139</v>
      </c>
      <c r="J25" s="59" t="str">
        <f>VLOOKUP(A:A,EMAIL!A:B,2,)</f>
        <v>contact@anlburo.fr</v>
      </c>
      <c r="K25" s="59"/>
      <c r="L25" s="59"/>
      <c r="M25" s="59"/>
      <c r="N25" s="59"/>
      <c r="O25" s="59"/>
      <c r="P25" s="59"/>
    </row>
    <row r="26" spans="1:16" ht="15" x14ac:dyDescent="0.25">
      <c r="A26" s="101">
        <v>24000639</v>
      </c>
      <c r="B26" s="97" t="s">
        <v>2910</v>
      </c>
      <c r="C26" s="96" t="s">
        <v>205</v>
      </c>
      <c r="D26" s="96" t="s">
        <v>2911</v>
      </c>
      <c r="E26" s="96" t="s">
        <v>139</v>
      </c>
      <c r="F26" s="98" t="s">
        <v>2912</v>
      </c>
      <c r="G26" s="100">
        <v>75020</v>
      </c>
      <c r="H26" s="98" t="s">
        <v>2843</v>
      </c>
      <c r="I26" s="103" t="s">
        <v>4377</v>
      </c>
      <c r="J26" s="59" t="str">
        <f>VLOOKUP(A:A,EMAIL!A:B,2,)</f>
        <v>r.alabed@ar-architectes.com</v>
      </c>
      <c r="K26" s="59"/>
      <c r="L26" s="59"/>
      <c r="M26" s="59"/>
      <c r="N26" s="59"/>
      <c r="O26" s="59"/>
      <c r="P26" s="59"/>
    </row>
    <row r="27" spans="1:16" ht="15" x14ac:dyDescent="0.25">
      <c r="A27" s="101">
        <v>24000618</v>
      </c>
      <c r="B27" s="97" t="s">
        <v>2913</v>
      </c>
      <c r="C27" s="96" t="s">
        <v>2914</v>
      </c>
      <c r="D27" s="96" t="s">
        <v>2915</v>
      </c>
      <c r="E27" s="96" t="s">
        <v>2916</v>
      </c>
      <c r="F27" s="98" t="s">
        <v>2917</v>
      </c>
      <c r="G27" s="100">
        <v>77646</v>
      </c>
      <c r="H27" s="98" t="s">
        <v>2918</v>
      </c>
      <c r="I27" s="103" t="s">
        <v>4378</v>
      </c>
      <c r="J27" s="59" t="str">
        <f>VLOOKUP(A:A,EMAIL!A:B,2,)</f>
        <v>invoice@arch.design</v>
      </c>
      <c r="K27" s="59"/>
      <c r="L27" s="59"/>
      <c r="M27" s="59"/>
      <c r="N27" s="59"/>
      <c r="O27" s="59"/>
      <c r="P27" s="59"/>
    </row>
    <row r="28" spans="1:16" ht="15" x14ac:dyDescent="0.25">
      <c r="A28" s="101">
        <v>24000571</v>
      </c>
      <c r="B28" s="97" t="s">
        <v>2919</v>
      </c>
      <c r="C28" s="96" t="s">
        <v>2919</v>
      </c>
      <c r="D28" s="96" t="s">
        <v>2920</v>
      </c>
      <c r="E28" s="96" t="s">
        <v>139</v>
      </c>
      <c r="F28" s="98" t="s">
        <v>2921</v>
      </c>
      <c r="G28" s="100">
        <v>97300</v>
      </c>
      <c r="H28" s="98" t="s">
        <v>193</v>
      </c>
      <c r="I28" s="103" t="s">
        <v>4379</v>
      </c>
      <c r="J28" s="59" t="str">
        <f>VLOOKUP(A:A,EMAIL!A:B,2,)</f>
        <v>contact@ariasnet.com</v>
      </c>
      <c r="K28" s="59"/>
      <c r="L28" s="59"/>
      <c r="M28" s="59"/>
      <c r="N28" s="59"/>
      <c r="O28" s="59"/>
      <c r="P28" s="59"/>
    </row>
    <row r="29" spans="1:16" ht="15" x14ac:dyDescent="0.25">
      <c r="A29" s="101">
        <v>24000561</v>
      </c>
      <c r="B29" s="97" t="s">
        <v>190</v>
      </c>
      <c r="C29" s="96" t="s">
        <v>2922</v>
      </c>
      <c r="D29" s="96" t="s">
        <v>2923</v>
      </c>
      <c r="E29" s="96" t="s">
        <v>139</v>
      </c>
      <c r="F29" s="98" t="s">
        <v>2924</v>
      </c>
      <c r="G29" s="100">
        <v>93130</v>
      </c>
      <c r="H29" s="98" t="s">
        <v>2925</v>
      </c>
      <c r="I29" s="103" t="s">
        <v>4380</v>
      </c>
      <c r="J29" s="59" t="str">
        <f>VLOOKUP(A:A,EMAIL!A:B,2,)</f>
        <v>artemise@artemise-paysage.fr</v>
      </c>
      <c r="K29" s="59"/>
      <c r="L29" s="59"/>
      <c r="M29" s="59"/>
      <c r="N29" s="59"/>
      <c r="O29" s="59"/>
      <c r="P29" s="59"/>
    </row>
    <row r="30" spans="1:16" ht="15" x14ac:dyDescent="0.25">
      <c r="A30" s="101">
        <v>24000602</v>
      </c>
      <c r="B30" s="97" t="s">
        <v>2926</v>
      </c>
      <c r="C30" s="96" t="s">
        <v>2927</v>
      </c>
      <c r="D30" s="96" t="s">
        <v>2928</v>
      </c>
      <c r="E30" s="96" t="s">
        <v>139</v>
      </c>
      <c r="F30" s="98" t="s">
        <v>2929</v>
      </c>
      <c r="G30" s="100">
        <v>44680</v>
      </c>
      <c r="H30" s="98" t="s">
        <v>2930</v>
      </c>
      <c r="I30" s="103" t="s">
        <v>4381</v>
      </c>
      <c r="J30" s="59" t="str">
        <f>VLOOKUP(A:A,EMAIL!A:B,2,)</f>
        <v>compta@ateliers-normand.com</v>
      </c>
      <c r="K30" s="59"/>
      <c r="L30" s="59"/>
      <c r="M30" s="59"/>
      <c r="N30" s="59"/>
      <c r="O30" s="59"/>
      <c r="P30" s="59"/>
    </row>
    <row r="31" spans="1:16" ht="15" x14ac:dyDescent="0.25">
      <c r="A31" s="101">
        <v>24000651</v>
      </c>
      <c r="B31" s="97" t="s">
        <v>2931</v>
      </c>
      <c r="C31" s="96" t="s">
        <v>2932</v>
      </c>
      <c r="D31" s="96" t="s">
        <v>2933</v>
      </c>
      <c r="E31" s="96" t="s">
        <v>2934</v>
      </c>
      <c r="F31" s="98" t="s">
        <v>2935</v>
      </c>
      <c r="G31" s="100">
        <v>95046</v>
      </c>
      <c r="H31" s="98" t="s">
        <v>2936</v>
      </c>
      <c r="I31" s="103" t="s">
        <v>4382</v>
      </c>
      <c r="J31" s="59" t="str">
        <f>VLOOKUP(A:A,EMAIL!A:B,2,)</f>
        <v>CT.P2P.France@atlascopco.com</v>
      </c>
      <c r="K31" s="59"/>
      <c r="L31" s="59"/>
      <c r="M31" s="59"/>
      <c r="N31" s="59"/>
      <c r="O31" s="59"/>
      <c r="P31" s="59"/>
    </row>
    <row r="32" spans="1:16" ht="15" x14ac:dyDescent="0.25">
      <c r="A32" s="101">
        <v>24000344</v>
      </c>
      <c r="B32" s="97" t="s">
        <v>2937</v>
      </c>
      <c r="C32" s="96" t="s">
        <v>2938</v>
      </c>
      <c r="D32" s="96" t="s">
        <v>2939</v>
      </c>
      <c r="E32" s="96" t="s">
        <v>139</v>
      </c>
      <c r="F32" s="98" t="s">
        <v>2940</v>
      </c>
      <c r="G32" s="100">
        <v>51500</v>
      </c>
      <c r="H32" s="98" t="s">
        <v>2941</v>
      </c>
      <c r="I32" s="103" t="s">
        <v>4383</v>
      </c>
      <c r="J32" s="59" t="str">
        <f>VLOOKUP(A:A,EMAIL!A:B,2,)</f>
        <v>attitude.ergonomie@orange.fr</v>
      </c>
      <c r="K32" s="59"/>
      <c r="L32" s="59"/>
      <c r="M32" s="59"/>
      <c r="N32" s="59"/>
      <c r="O32" s="59"/>
      <c r="P32" s="59"/>
    </row>
    <row r="33" spans="1:16" ht="15" x14ac:dyDescent="0.25">
      <c r="A33" s="101">
        <v>24000537</v>
      </c>
      <c r="B33" s="97" t="s">
        <v>2942</v>
      </c>
      <c r="C33" s="96" t="s">
        <v>2943</v>
      </c>
      <c r="D33" s="96" t="s">
        <v>2944</v>
      </c>
      <c r="E33" s="96" t="s">
        <v>2945</v>
      </c>
      <c r="F33" s="98" t="s">
        <v>2946</v>
      </c>
      <c r="G33" s="100">
        <v>95310</v>
      </c>
      <c r="H33" s="98" t="s">
        <v>2947</v>
      </c>
      <c r="I33" s="103" t="s">
        <v>139</v>
      </c>
      <c r="J33" s="59" t="str">
        <f>VLOOKUP(A:A,EMAIL!A:B,2,)</f>
        <v>thierry.chevalier@augeron.Fr</v>
      </c>
      <c r="K33" s="59"/>
      <c r="L33" s="59"/>
      <c r="M33" s="59"/>
      <c r="N33" s="59"/>
      <c r="O33" s="59"/>
      <c r="P33" s="59"/>
    </row>
    <row r="34" spans="1:16" ht="15" x14ac:dyDescent="0.25">
      <c r="A34" s="101">
        <v>24000403</v>
      </c>
      <c r="B34" s="97" t="s">
        <v>2948</v>
      </c>
      <c r="C34" s="96" t="s">
        <v>2949</v>
      </c>
      <c r="D34" s="96" t="s">
        <v>2950</v>
      </c>
      <c r="E34" s="96" t="s">
        <v>139</v>
      </c>
      <c r="F34" s="98" t="s">
        <v>2951</v>
      </c>
      <c r="G34" s="100">
        <v>97400</v>
      </c>
      <c r="H34" s="98" t="s">
        <v>2952</v>
      </c>
      <c r="I34" s="103" t="s">
        <v>4384</v>
      </c>
      <c r="J34" s="59" t="str">
        <f>VLOOKUP(A:A,EMAIL!A:B,2,)</f>
        <v>secretariat@ergoconfort.re</v>
      </c>
      <c r="K34" s="59"/>
      <c r="L34" s="59"/>
      <c r="M34" s="59"/>
      <c r="N34" s="59"/>
      <c r="O34" s="59"/>
      <c r="P34" s="59"/>
    </row>
    <row r="35" spans="1:16" ht="15" x14ac:dyDescent="0.25">
      <c r="A35" s="101">
        <v>24000686</v>
      </c>
      <c r="B35" s="97" t="s">
        <v>2953</v>
      </c>
      <c r="C35" s="96" t="s">
        <v>2954</v>
      </c>
      <c r="D35" s="96" t="s">
        <v>2955</v>
      </c>
      <c r="E35" s="96" t="s">
        <v>2865</v>
      </c>
      <c r="F35" s="98" t="s">
        <v>2956</v>
      </c>
      <c r="G35" s="100">
        <v>93400</v>
      </c>
      <c r="H35" s="98" t="s">
        <v>2866</v>
      </c>
      <c r="I35" s="103" t="s">
        <v>4370</v>
      </c>
      <c r="J35" s="59" t="str">
        <f>VLOOKUP(A:A,EMAIL!A:B,2,)</f>
        <v>mariya.tereshchenko@allianz.com</v>
      </c>
      <c r="K35" s="59"/>
      <c r="L35" s="59"/>
      <c r="M35" s="59"/>
      <c r="N35" s="59"/>
      <c r="O35" s="59"/>
      <c r="P35" s="59"/>
    </row>
    <row r="36" spans="1:16" ht="15" x14ac:dyDescent="0.25">
      <c r="A36" s="101">
        <v>24000304</v>
      </c>
      <c r="B36" s="97" t="s">
        <v>2957</v>
      </c>
      <c r="C36" s="96" t="s">
        <v>2958</v>
      </c>
      <c r="D36" s="96" t="s">
        <v>2959</v>
      </c>
      <c r="E36" s="96" t="s">
        <v>139</v>
      </c>
      <c r="F36" s="98" t="s">
        <v>139</v>
      </c>
      <c r="G36" s="100">
        <v>92700</v>
      </c>
      <c r="H36" s="98" t="s">
        <v>183</v>
      </c>
      <c r="I36" s="103" t="s">
        <v>4385</v>
      </c>
      <c r="J36" s="59" t="str">
        <f>VLOOKUP(A:A,EMAIL!A:B,2,)</f>
        <v>laurent.izard@axe-l.com, compta@axe-l.com</v>
      </c>
      <c r="K36" s="59"/>
      <c r="L36" s="59"/>
      <c r="M36" s="59"/>
      <c r="N36" s="59"/>
      <c r="O36" s="59"/>
      <c r="P36" s="59"/>
    </row>
    <row r="37" spans="1:16" ht="15" x14ac:dyDescent="0.25">
      <c r="A37" s="101">
        <v>24000704</v>
      </c>
      <c r="B37" s="97" t="s">
        <v>2960</v>
      </c>
      <c r="C37" s="96" t="s">
        <v>2961</v>
      </c>
      <c r="D37" s="96" t="s">
        <v>2962</v>
      </c>
      <c r="E37" s="96" t="s">
        <v>2963</v>
      </c>
      <c r="F37" s="98" t="s">
        <v>2964</v>
      </c>
      <c r="G37" s="100">
        <v>44262</v>
      </c>
      <c r="H37" s="98" t="s">
        <v>2965</v>
      </c>
      <c r="I37" s="103" t="s">
        <v>4386</v>
      </c>
      <c r="J37" s="59">
        <f>VLOOKUP(A:A,EMAIL!A:B,2,)</f>
        <v>0</v>
      </c>
      <c r="K37" s="59"/>
      <c r="L37" s="59"/>
      <c r="M37" s="59"/>
      <c r="N37" s="59"/>
      <c r="O37" s="59"/>
      <c r="P37" s="59"/>
    </row>
    <row r="38" spans="1:16" ht="15" x14ac:dyDescent="0.25">
      <c r="A38" s="101">
        <v>24000673</v>
      </c>
      <c r="B38" s="97" t="s">
        <v>213</v>
      </c>
      <c r="C38" s="96" t="s">
        <v>213</v>
      </c>
      <c r="D38" s="96" t="s">
        <v>2966</v>
      </c>
      <c r="E38" s="96" t="s">
        <v>2967</v>
      </c>
      <c r="F38" s="98" t="s">
        <v>2968</v>
      </c>
      <c r="G38" s="100">
        <v>69390</v>
      </c>
      <c r="H38" s="98" t="s">
        <v>214</v>
      </c>
      <c r="I38" s="103" t="s">
        <v>4387</v>
      </c>
      <c r="J38" s="59" t="str">
        <f>VLOOKUP(A:A,EMAIL!A:B,2,)</f>
        <v>l.haligon@azergo.fr</v>
      </c>
      <c r="K38" s="59"/>
      <c r="L38" s="59"/>
      <c r="M38" s="59"/>
      <c r="N38" s="59"/>
      <c r="O38" s="59"/>
      <c r="P38" s="59"/>
    </row>
    <row r="39" spans="1:16" ht="15" x14ac:dyDescent="0.25">
      <c r="A39" s="101">
        <v>24000349</v>
      </c>
      <c r="B39" s="97" t="s">
        <v>2969</v>
      </c>
      <c r="C39" s="96" t="s">
        <v>2970</v>
      </c>
      <c r="D39" s="96" t="s">
        <v>2971</v>
      </c>
      <c r="E39" s="96" t="s">
        <v>2972</v>
      </c>
      <c r="F39" s="98" t="s">
        <v>2973</v>
      </c>
      <c r="G39" s="100">
        <v>75204</v>
      </c>
      <c r="H39" s="98" t="s">
        <v>2974</v>
      </c>
      <c r="I39" s="103" t="s">
        <v>139</v>
      </c>
      <c r="J39" s="59" t="str">
        <f>VLOOKUP(A:A,EMAIL!A:B,2,)</f>
        <v>info-france@flokk.com</v>
      </c>
      <c r="K39" s="59"/>
      <c r="L39" s="59"/>
      <c r="M39" s="59"/>
      <c r="N39" s="59"/>
      <c r="O39" s="59"/>
      <c r="P39" s="59"/>
    </row>
    <row r="40" spans="1:16" ht="15" x14ac:dyDescent="0.25">
      <c r="A40" s="101">
        <v>24000031</v>
      </c>
      <c r="B40" s="97" t="s">
        <v>146</v>
      </c>
      <c r="C40" s="96" t="s">
        <v>2975</v>
      </c>
      <c r="D40" s="96" t="s">
        <v>2976</v>
      </c>
      <c r="E40" s="96" t="s">
        <v>139</v>
      </c>
      <c r="F40" s="98" t="s">
        <v>2977</v>
      </c>
      <c r="G40" s="100">
        <v>78280</v>
      </c>
      <c r="H40" s="98" t="s">
        <v>2978</v>
      </c>
      <c r="I40" s="103" t="s">
        <v>4388</v>
      </c>
      <c r="J40" s="59" t="str">
        <f>VLOOKUP(A:A,EMAIL!A:B,2,)</f>
        <v>accountspayable_france@baxter.com</v>
      </c>
      <c r="K40" s="59"/>
      <c r="L40" s="59"/>
      <c r="M40" s="59"/>
      <c r="N40" s="59"/>
      <c r="O40" s="59"/>
      <c r="P40" s="59"/>
    </row>
    <row r="41" spans="1:16" ht="15" x14ac:dyDescent="0.25">
      <c r="A41" s="101">
        <v>24000645</v>
      </c>
      <c r="B41" s="97" t="s">
        <v>2979</v>
      </c>
      <c r="C41" s="96" t="s">
        <v>2979</v>
      </c>
      <c r="D41" s="96" t="s">
        <v>2980</v>
      </c>
      <c r="E41" s="96" t="s">
        <v>139</v>
      </c>
      <c r="F41" s="98" t="s">
        <v>2981</v>
      </c>
      <c r="G41" s="100">
        <v>95870</v>
      </c>
      <c r="H41" s="98" t="s">
        <v>2982</v>
      </c>
      <c r="I41" s="103" t="s">
        <v>4389</v>
      </c>
      <c r="J41" s="59" t="str">
        <f>VLOOKUP(A:A,EMAIL!A:B,2,)</f>
        <v>bcms92@sfr.fr</v>
      </c>
      <c r="K41" s="59"/>
      <c r="L41" s="59"/>
      <c r="M41" s="59"/>
      <c r="N41" s="59"/>
      <c r="O41" s="59"/>
      <c r="P41" s="59"/>
    </row>
    <row r="42" spans="1:16" ht="15" x14ac:dyDescent="0.25">
      <c r="A42" s="101">
        <v>24000563</v>
      </c>
      <c r="B42" s="97" t="s">
        <v>2983</v>
      </c>
      <c r="C42" s="96" t="s">
        <v>2983</v>
      </c>
      <c r="D42" s="96" t="s">
        <v>2984</v>
      </c>
      <c r="E42" s="96" t="s">
        <v>139</v>
      </c>
      <c r="F42" s="98" t="s">
        <v>2985</v>
      </c>
      <c r="G42" s="100">
        <v>93507</v>
      </c>
      <c r="H42" s="98" t="s">
        <v>2986</v>
      </c>
      <c r="I42" s="103" t="s">
        <v>4390</v>
      </c>
      <c r="J42" s="59" t="str">
        <f>VLOOKUP(A:A,EMAIL!A:B,2,)</f>
        <v>info-france@flokk.com</v>
      </c>
      <c r="K42" s="59"/>
      <c r="L42" s="59"/>
      <c r="M42" s="59"/>
      <c r="N42" s="59"/>
      <c r="O42" s="59"/>
      <c r="P42" s="59"/>
    </row>
    <row r="43" spans="1:16" ht="15" x14ac:dyDescent="0.25">
      <c r="A43" s="101">
        <v>24000682</v>
      </c>
      <c r="B43" s="97" t="s">
        <v>2987</v>
      </c>
      <c r="C43" s="96" t="s">
        <v>2988</v>
      </c>
      <c r="D43" s="96" t="s">
        <v>2989</v>
      </c>
      <c r="E43" s="96" t="s">
        <v>2990</v>
      </c>
      <c r="F43" s="98" t="s">
        <v>2991</v>
      </c>
      <c r="G43" s="100">
        <v>69500</v>
      </c>
      <c r="H43" s="98" t="s">
        <v>2992</v>
      </c>
      <c r="I43" s="103" t="s">
        <v>4391</v>
      </c>
      <c r="J43" s="59" t="str">
        <f>VLOOKUP(A:A,EMAIL!A:B,2,)</f>
        <v>djamila.bennacer@gmail.com</v>
      </c>
      <c r="K43" s="59"/>
      <c r="L43" s="59"/>
      <c r="M43" s="59"/>
      <c r="N43" s="59"/>
      <c r="O43" s="59"/>
      <c r="P43" s="59"/>
    </row>
    <row r="44" spans="1:16" ht="15" x14ac:dyDescent="0.25">
      <c r="A44" s="101">
        <v>24000339</v>
      </c>
      <c r="B44" s="97" t="s">
        <v>2993</v>
      </c>
      <c r="C44" s="96" t="s">
        <v>2994</v>
      </c>
      <c r="D44" s="96" t="s">
        <v>2995</v>
      </c>
      <c r="E44" s="96" t="s">
        <v>2996</v>
      </c>
      <c r="F44" s="98" t="s">
        <v>2997</v>
      </c>
      <c r="G44" s="100">
        <v>70000</v>
      </c>
      <c r="H44" s="98" t="s">
        <v>162</v>
      </c>
      <c r="I44" s="103" t="s">
        <v>4392</v>
      </c>
      <c r="J44" s="59" t="str">
        <f>VLOOKUP(A:A,EMAIL!A:B,2,)</f>
        <v>carole.tiquet@mutualite70.fr</v>
      </c>
      <c r="K44" s="59"/>
      <c r="L44" s="59"/>
      <c r="M44" s="59"/>
      <c r="N44" s="59"/>
      <c r="O44" s="59"/>
      <c r="P44" s="59"/>
    </row>
    <row r="45" spans="1:16" ht="15" x14ac:dyDescent="0.25">
      <c r="A45" s="101">
        <v>24000410</v>
      </c>
      <c r="B45" s="97" t="s">
        <v>2998</v>
      </c>
      <c r="C45" s="96" t="s">
        <v>2999</v>
      </c>
      <c r="D45" s="96" t="s">
        <v>3000</v>
      </c>
      <c r="E45" s="96" t="s">
        <v>3001</v>
      </c>
      <c r="F45" s="98" t="s">
        <v>139</v>
      </c>
      <c r="G45" s="100">
        <v>92430</v>
      </c>
      <c r="H45" s="98" t="s">
        <v>3002</v>
      </c>
      <c r="I45" s="103" t="s">
        <v>4393</v>
      </c>
      <c r="J45" s="59" t="str">
        <f>VLOOKUP(A:A,EMAIL!A:B,2,)</f>
        <v>EMEA_Invoices_AP@bio-rad.com</v>
      </c>
      <c r="K45" s="59"/>
      <c r="L45" s="59"/>
      <c r="M45" s="59"/>
      <c r="N45" s="59"/>
      <c r="O45" s="59"/>
      <c r="P45" s="59"/>
    </row>
    <row r="46" spans="1:16" ht="15" x14ac:dyDescent="0.25">
      <c r="A46" s="101">
        <v>24000223</v>
      </c>
      <c r="B46" s="97" t="s">
        <v>3003</v>
      </c>
      <c r="C46" s="96" t="s">
        <v>3004</v>
      </c>
      <c r="D46" s="96" t="s">
        <v>147</v>
      </c>
      <c r="E46" s="96" t="s">
        <v>3005</v>
      </c>
      <c r="F46" s="98" t="s">
        <v>3006</v>
      </c>
      <c r="G46" s="100">
        <v>37019</v>
      </c>
      <c r="H46" s="98" t="s">
        <v>3007</v>
      </c>
      <c r="I46" s="103" t="s">
        <v>139</v>
      </c>
      <c r="J46" s="59" t="str">
        <f>VLOOKUP(A:A,EMAIL!A:B,2,)</f>
        <v>adv@blanchet-dhuismes.fr</v>
      </c>
      <c r="K46" s="59"/>
      <c r="L46" s="59"/>
      <c r="M46" s="59"/>
      <c r="N46" s="59"/>
      <c r="O46" s="59"/>
      <c r="P46" s="59"/>
    </row>
    <row r="47" spans="1:16" ht="15" x14ac:dyDescent="0.25">
      <c r="A47" s="101">
        <v>24000667</v>
      </c>
      <c r="B47" s="97" t="s">
        <v>3008</v>
      </c>
      <c r="C47" s="96" t="s">
        <v>3009</v>
      </c>
      <c r="D47" s="96" t="s">
        <v>3010</v>
      </c>
      <c r="E47" s="96" t="s">
        <v>139</v>
      </c>
      <c r="F47" s="98" t="s">
        <v>139</v>
      </c>
      <c r="G47" s="100">
        <v>78000</v>
      </c>
      <c r="H47" s="98" t="s">
        <v>181</v>
      </c>
      <c r="I47" s="103" t="s">
        <v>4394</v>
      </c>
      <c r="J47" s="59" t="str">
        <f>VLOOKUP(A:A,EMAIL!A:B,2,)</f>
        <v>thierry.besnard@bnpparibas.com</v>
      </c>
      <c r="K47" s="59"/>
      <c r="L47" s="59"/>
      <c r="M47" s="59"/>
      <c r="N47" s="59"/>
      <c r="O47" s="59"/>
      <c r="P47" s="59"/>
    </row>
    <row r="48" spans="1:16" ht="15" x14ac:dyDescent="0.25">
      <c r="A48" s="101">
        <v>24000590</v>
      </c>
      <c r="B48" s="97" t="s">
        <v>3011</v>
      </c>
      <c r="C48" s="96" t="s">
        <v>3012</v>
      </c>
      <c r="D48" s="96" t="s">
        <v>3013</v>
      </c>
      <c r="E48" s="96" t="s">
        <v>3014</v>
      </c>
      <c r="F48" s="98" t="s">
        <v>3015</v>
      </c>
      <c r="G48" s="100">
        <v>75009</v>
      </c>
      <c r="H48" s="98" t="s">
        <v>140</v>
      </c>
      <c r="I48" s="103" t="s">
        <v>4395</v>
      </c>
      <c r="J48" s="59" t="str">
        <f>VLOOKUP(A:A,EMAIL!A:B,2,)</f>
        <v>carole.mirault@bnpparibas.com, audrey.binault@bnpparibas.com</v>
      </c>
      <c r="K48" s="59"/>
      <c r="L48" s="59"/>
      <c r="M48" s="59"/>
      <c r="N48" s="59"/>
      <c r="O48" s="59"/>
      <c r="P48" s="59"/>
    </row>
    <row r="49" spans="1:16" ht="15" x14ac:dyDescent="0.25">
      <c r="A49" s="101">
        <v>24000404</v>
      </c>
      <c r="B49" s="97" t="s">
        <v>3016</v>
      </c>
      <c r="C49" s="96" t="s">
        <v>3017</v>
      </c>
      <c r="D49" s="96" t="s">
        <v>3018</v>
      </c>
      <c r="E49" s="96" t="s">
        <v>139</v>
      </c>
      <c r="F49" s="98" t="s">
        <v>3019</v>
      </c>
      <c r="G49" s="100">
        <v>6220</v>
      </c>
      <c r="H49" s="98" t="s">
        <v>3020</v>
      </c>
      <c r="I49" s="103" t="s">
        <v>4396</v>
      </c>
      <c r="J49" s="59" t="str">
        <f>VLOOKUP(A:A,EMAIL!A:B,2,)</f>
        <v>mediterranee@laboutiquedudos.com</v>
      </c>
      <c r="K49" s="59"/>
      <c r="L49" s="59"/>
      <c r="M49" s="59"/>
      <c r="N49" s="59"/>
      <c r="O49" s="59"/>
      <c r="P49" s="59"/>
    </row>
    <row r="50" spans="1:16" ht="15" x14ac:dyDescent="0.25">
      <c r="A50" s="101">
        <v>24000337</v>
      </c>
      <c r="B50" s="97" t="s">
        <v>3021</v>
      </c>
      <c r="C50" s="96" t="s">
        <v>3022</v>
      </c>
      <c r="D50" s="96" t="s">
        <v>3023</v>
      </c>
      <c r="E50" s="96" t="s">
        <v>139</v>
      </c>
      <c r="F50" s="98" t="s">
        <v>139</v>
      </c>
      <c r="G50" s="100">
        <v>29200</v>
      </c>
      <c r="H50" s="98" t="s">
        <v>161</v>
      </c>
      <c r="I50" s="103" t="s">
        <v>139</v>
      </c>
      <c r="J50" s="59" t="str">
        <f>VLOOKUP(A:A,EMAIL!A:B,2,)</f>
        <v>laboutiquedudos.brest@orange.fr</v>
      </c>
      <c r="K50" s="59"/>
      <c r="L50" s="59"/>
      <c r="M50" s="59"/>
      <c r="N50" s="59"/>
      <c r="O50" s="59"/>
      <c r="P50" s="59"/>
    </row>
    <row r="51" spans="1:16" ht="15" x14ac:dyDescent="0.25">
      <c r="A51" s="101">
        <v>24000670</v>
      </c>
      <c r="B51" s="97" t="s">
        <v>3024</v>
      </c>
      <c r="C51" s="96" t="s">
        <v>3025</v>
      </c>
      <c r="D51" s="96" t="s">
        <v>3026</v>
      </c>
      <c r="E51" s="96" t="s">
        <v>139</v>
      </c>
      <c r="F51" s="98" t="s">
        <v>139</v>
      </c>
      <c r="G51" s="100">
        <v>44823</v>
      </c>
      <c r="H51" s="98" t="s">
        <v>3027</v>
      </c>
      <c r="I51" s="103" t="s">
        <v>4397</v>
      </c>
      <c r="J51" s="59" t="str">
        <f>VLOOKUP(A:A,EMAIL!A:B,2,)</f>
        <v>info-france@flokk.com</v>
      </c>
      <c r="K51" s="59"/>
      <c r="L51" s="59"/>
      <c r="M51" s="59"/>
      <c r="N51" s="59"/>
      <c r="O51" s="59"/>
      <c r="P51" s="59"/>
    </row>
    <row r="52" spans="1:16" ht="15" x14ac:dyDescent="0.25">
      <c r="A52" s="101">
        <v>24000695</v>
      </c>
      <c r="B52" s="97" t="s">
        <v>3024</v>
      </c>
      <c r="C52" s="96" t="s">
        <v>3028</v>
      </c>
      <c r="D52" s="96" t="s">
        <v>3029</v>
      </c>
      <c r="E52" s="96" t="s">
        <v>139</v>
      </c>
      <c r="F52" s="98" t="s">
        <v>3030</v>
      </c>
      <c r="G52" s="100">
        <v>44800</v>
      </c>
      <c r="H52" s="98" t="s">
        <v>3031</v>
      </c>
      <c r="I52" s="103" t="s">
        <v>4398</v>
      </c>
      <c r="J52" s="59" t="str">
        <f>VLOOKUP(A:A,EMAIL!A:B,2,)</f>
        <v>j.bevilacqua@bouygues-construction.com</v>
      </c>
      <c r="K52" s="59"/>
      <c r="L52" s="59"/>
      <c r="M52" s="59"/>
      <c r="N52" s="59"/>
      <c r="O52" s="59"/>
      <c r="P52" s="59"/>
    </row>
    <row r="53" spans="1:16" ht="15" x14ac:dyDescent="0.25">
      <c r="A53" s="101">
        <v>24000696</v>
      </c>
      <c r="B53" s="97" t="s">
        <v>3032</v>
      </c>
      <c r="C53" s="96" t="s">
        <v>3033</v>
      </c>
      <c r="D53" s="96" t="s">
        <v>3034</v>
      </c>
      <c r="E53" s="96" t="s">
        <v>3035</v>
      </c>
      <c r="F53" s="98" t="s">
        <v>3036</v>
      </c>
      <c r="G53" s="100">
        <v>44823</v>
      </c>
      <c r="H53" s="98" t="s">
        <v>3037</v>
      </c>
      <c r="I53" s="103" t="s">
        <v>4399</v>
      </c>
      <c r="J53" s="59" t="str">
        <f>VLOOKUP(A:A,EMAIL!A:B,2,)</f>
        <v>f.lucas@bouygues-construction.com</v>
      </c>
      <c r="K53" s="59"/>
      <c r="L53" s="59"/>
      <c r="M53" s="59"/>
      <c r="N53" s="59"/>
      <c r="O53" s="59"/>
      <c r="P53" s="59"/>
    </row>
    <row r="54" spans="1:16" ht="15" x14ac:dyDescent="0.25">
      <c r="A54" s="101">
        <v>24000628</v>
      </c>
      <c r="B54" s="97" t="s">
        <v>3038</v>
      </c>
      <c r="C54" s="96" t="s">
        <v>3038</v>
      </c>
      <c r="D54" s="96" t="s">
        <v>3000</v>
      </c>
      <c r="E54" s="96" t="s">
        <v>3039</v>
      </c>
      <c r="F54" s="98" t="s">
        <v>3040</v>
      </c>
      <c r="G54" s="100">
        <v>75201</v>
      </c>
      <c r="H54" s="98" t="s">
        <v>2843</v>
      </c>
      <c r="I54" s="103" t="s">
        <v>4400</v>
      </c>
      <c r="J54" s="59" t="str">
        <f>VLOOKUP(A:A,EMAIL!A:B,2,)</f>
        <v>ComptabiliteFournisseurs@bpce.fr;</v>
      </c>
      <c r="K54" s="59"/>
      <c r="L54" s="59"/>
      <c r="M54" s="59"/>
      <c r="N54" s="59"/>
      <c r="O54" s="59"/>
      <c r="P54" s="59"/>
    </row>
    <row r="55" spans="1:16" ht="15" x14ac:dyDescent="0.25">
      <c r="A55" s="101">
        <v>24000396</v>
      </c>
      <c r="B55" s="97" t="s">
        <v>3041</v>
      </c>
      <c r="C55" s="96" t="s">
        <v>3042</v>
      </c>
      <c r="D55" s="96" t="s">
        <v>3043</v>
      </c>
      <c r="E55" s="96" t="s">
        <v>3044</v>
      </c>
      <c r="F55" s="98" t="s">
        <v>3045</v>
      </c>
      <c r="G55" s="100">
        <v>45800</v>
      </c>
      <c r="H55" s="98" t="s">
        <v>3046</v>
      </c>
      <c r="I55" s="103" t="s">
        <v>4401</v>
      </c>
      <c r="J55" s="59" t="str">
        <f>VLOOKUP(A:A,EMAIL!A:B,2,)</f>
        <v>lea.blasco@bsergonomie.fr</v>
      </c>
      <c r="K55" s="59"/>
      <c r="L55" s="59"/>
      <c r="M55" s="59"/>
      <c r="N55" s="59"/>
      <c r="O55" s="59"/>
      <c r="P55" s="59"/>
    </row>
    <row r="56" spans="1:16" ht="15" x14ac:dyDescent="0.25">
      <c r="A56" s="101">
        <v>24000634</v>
      </c>
      <c r="B56" s="97" t="s">
        <v>3047</v>
      </c>
      <c r="C56" s="96" t="s">
        <v>3047</v>
      </c>
      <c r="D56" s="96" t="s">
        <v>3048</v>
      </c>
      <c r="E56" s="96" t="s">
        <v>3049</v>
      </c>
      <c r="F56" s="98" t="s">
        <v>3050</v>
      </c>
      <c r="G56" s="100">
        <v>6700</v>
      </c>
      <c r="H56" s="98" t="s">
        <v>3051</v>
      </c>
      <c r="I56" s="103" t="s">
        <v>4402</v>
      </c>
      <c r="J56" s="59" t="str">
        <f>VLOOKUP(A:A,EMAIL!A:B,2,)</f>
        <v>h.dacmine@free.fr</v>
      </c>
      <c r="K56" s="59"/>
      <c r="L56" s="59"/>
      <c r="M56" s="59"/>
      <c r="N56" s="59"/>
      <c r="O56" s="59"/>
      <c r="P56" s="59"/>
    </row>
    <row r="57" spans="1:16" ht="15" x14ac:dyDescent="0.25">
      <c r="A57" s="101">
        <v>24000265</v>
      </c>
      <c r="B57" s="97" t="s">
        <v>148</v>
      </c>
      <c r="C57" s="96" t="s">
        <v>148</v>
      </c>
      <c r="D57" s="96" t="s">
        <v>3052</v>
      </c>
      <c r="E57" s="96" t="s">
        <v>3053</v>
      </c>
      <c r="F57" s="98" t="s">
        <v>3054</v>
      </c>
      <c r="G57" s="100">
        <v>60200</v>
      </c>
      <c r="H57" s="98" t="s">
        <v>149</v>
      </c>
      <c r="I57" s="103" t="s">
        <v>4403</v>
      </c>
      <c r="J57" s="59" t="str">
        <f>VLOOKUP(A:A,EMAIL!A:B,2,)</f>
        <v>logistique@bureau60.com</v>
      </c>
      <c r="K57" s="59"/>
      <c r="L57" s="59"/>
      <c r="M57" s="59"/>
      <c r="N57" s="59"/>
      <c r="O57" s="59"/>
      <c r="P57" s="59"/>
    </row>
    <row r="58" spans="1:16" ht="15" x14ac:dyDescent="0.25">
      <c r="A58" s="101">
        <v>24000592</v>
      </c>
      <c r="B58" s="97" t="s">
        <v>3055</v>
      </c>
      <c r="C58" s="96" t="s">
        <v>3056</v>
      </c>
      <c r="D58" s="96" t="s">
        <v>195</v>
      </c>
      <c r="E58" s="96" t="s">
        <v>139</v>
      </c>
      <c r="F58" s="98" t="s">
        <v>3057</v>
      </c>
      <c r="G58" s="100">
        <v>74190</v>
      </c>
      <c r="H58" s="98" t="s">
        <v>3058</v>
      </c>
      <c r="I58" s="103" t="s">
        <v>4404</v>
      </c>
      <c r="J58" s="59" t="str">
        <f>VLOOKUP(A:A,EMAIL!A:B,2,)</f>
        <v>contact@bureau-confort-plus.com</v>
      </c>
      <c r="K58" s="59"/>
      <c r="L58" s="59"/>
      <c r="M58" s="59"/>
      <c r="N58" s="59"/>
      <c r="O58" s="59"/>
      <c r="P58" s="59"/>
    </row>
    <row r="59" spans="1:16" ht="15" x14ac:dyDescent="0.25">
      <c r="A59" s="101">
        <v>24000240</v>
      </c>
      <c r="B59" s="97" t="s">
        <v>3059</v>
      </c>
      <c r="C59" s="96" t="s">
        <v>3060</v>
      </c>
      <c r="D59" s="96" t="s">
        <v>3061</v>
      </c>
      <c r="E59" s="96" t="s">
        <v>139</v>
      </c>
      <c r="F59" s="98" t="s">
        <v>3062</v>
      </c>
      <c r="G59" s="100">
        <v>11100</v>
      </c>
      <c r="H59" s="98" t="s">
        <v>3063</v>
      </c>
      <c r="I59" s="103" t="s">
        <v>4405</v>
      </c>
      <c r="J59" s="59" t="str">
        <f>VLOOKUP(A:A,EMAIL!A:B,2,)</f>
        <v>burser.11@wanadoo.fr</v>
      </c>
      <c r="K59" s="59"/>
      <c r="L59" s="59"/>
      <c r="M59" s="59"/>
      <c r="N59" s="59"/>
      <c r="O59" s="59"/>
      <c r="P59" s="59"/>
    </row>
    <row r="60" spans="1:16" ht="15" x14ac:dyDescent="0.25">
      <c r="A60" s="101">
        <v>24000205</v>
      </c>
      <c r="B60" s="97" t="s">
        <v>3064</v>
      </c>
      <c r="C60" s="96" t="s">
        <v>3065</v>
      </c>
      <c r="D60" s="96" t="s">
        <v>3066</v>
      </c>
      <c r="E60" s="96" t="s">
        <v>139</v>
      </c>
      <c r="F60" s="98" t="s">
        <v>3067</v>
      </c>
      <c r="G60" s="100">
        <v>80143</v>
      </c>
      <c r="H60" s="98" t="s">
        <v>145</v>
      </c>
      <c r="I60" s="103" t="s">
        <v>139</v>
      </c>
      <c r="J60" s="59" t="str">
        <f>VLOOKUP(A:A,EMAIL!A:B,2,)</f>
        <v>bureautic-abbevilloise@wanadoo.fr</v>
      </c>
      <c r="K60" s="59"/>
      <c r="L60" s="59"/>
      <c r="M60" s="59"/>
      <c r="N60" s="59"/>
      <c r="O60" s="59"/>
      <c r="P60" s="59"/>
    </row>
    <row r="61" spans="1:16" ht="15" x14ac:dyDescent="0.25">
      <c r="A61" s="101">
        <v>24000609</v>
      </c>
      <c r="B61" s="97" t="s">
        <v>3068</v>
      </c>
      <c r="C61" s="96" t="s">
        <v>3068</v>
      </c>
      <c r="D61" s="96" t="s">
        <v>3069</v>
      </c>
      <c r="E61" s="96" t="s">
        <v>139</v>
      </c>
      <c r="F61" s="98" t="s">
        <v>3070</v>
      </c>
      <c r="G61" s="100">
        <v>98000</v>
      </c>
      <c r="H61" s="98" t="s">
        <v>217</v>
      </c>
      <c r="I61" s="103" t="s">
        <v>4406</v>
      </c>
      <c r="J61" s="59" t="str">
        <f>VLOOKUP(A:A,EMAIL!A:B,2,)</f>
        <v>burmatec@monaco.mc</v>
      </c>
      <c r="K61" s="59"/>
      <c r="L61" s="59"/>
      <c r="M61" s="59"/>
      <c r="N61" s="59"/>
      <c r="O61" s="59"/>
      <c r="P61" s="59"/>
    </row>
    <row r="62" spans="1:16" ht="15" x14ac:dyDescent="0.25">
      <c r="A62" s="101">
        <v>24000369</v>
      </c>
      <c r="B62" s="97" t="s">
        <v>3071</v>
      </c>
      <c r="C62" s="96" t="s">
        <v>3071</v>
      </c>
      <c r="D62" s="96" t="s">
        <v>3072</v>
      </c>
      <c r="E62" s="96" t="s">
        <v>139</v>
      </c>
      <c r="F62" s="98" t="s">
        <v>3073</v>
      </c>
      <c r="G62" s="100">
        <v>10430</v>
      </c>
      <c r="H62" s="98" t="s">
        <v>3074</v>
      </c>
      <c r="I62" s="103" t="s">
        <v>4407</v>
      </c>
      <c r="J62" s="59" t="str">
        <f>VLOOKUP(A:A,EMAIL!A:B,2,)</f>
        <v>mm@buro10.com</v>
      </c>
      <c r="K62" s="59"/>
      <c r="L62" s="59"/>
      <c r="M62" s="59"/>
      <c r="N62" s="59"/>
      <c r="O62" s="59"/>
      <c r="P62" s="59"/>
    </row>
    <row r="63" spans="1:16" ht="15" x14ac:dyDescent="0.25">
      <c r="A63" s="101">
        <v>24000306</v>
      </c>
      <c r="B63" s="97" t="s">
        <v>3075</v>
      </c>
      <c r="C63" s="96" t="s">
        <v>3075</v>
      </c>
      <c r="D63" s="96" t="s">
        <v>3076</v>
      </c>
      <c r="E63" s="96" t="s">
        <v>3077</v>
      </c>
      <c r="F63" s="98" t="s">
        <v>3078</v>
      </c>
      <c r="G63" s="100">
        <v>62100</v>
      </c>
      <c r="H63" s="98" t="s">
        <v>3079</v>
      </c>
      <c r="I63" s="103" t="s">
        <v>139</v>
      </c>
      <c r="J63" s="59" t="str">
        <f>VLOOKUP(A:A,EMAIL!A:B,2,)</f>
        <v>burodiff@wanadoo.fr</v>
      </c>
      <c r="K63" s="59"/>
      <c r="L63" s="59"/>
      <c r="M63" s="59"/>
      <c r="N63" s="59"/>
      <c r="O63" s="59"/>
      <c r="P63" s="59"/>
    </row>
    <row r="64" spans="1:16" ht="15" x14ac:dyDescent="0.25">
      <c r="A64" s="101">
        <v>24000702</v>
      </c>
      <c r="B64" s="97" t="s">
        <v>3080</v>
      </c>
      <c r="C64" s="96" t="s">
        <v>3081</v>
      </c>
      <c r="D64" s="96" t="s">
        <v>3082</v>
      </c>
      <c r="E64" s="96" t="s">
        <v>139</v>
      </c>
      <c r="F64" s="98" t="s">
        <v>3083</v>
      </c>
      <c r="G64" s="100">
        <v>76160</v>
      </c>
      <c r="H64" s="98" t="s">
        <v>3084</v>
      </c>
      <c r="I64" s="103" t="s">
        <v>4408</v>
      </c>
      <c r="J64" s="59" t="str">
        <f>VLOOKUP(A:A,EMAIL!A:B,2,)</f>
        <v>paula.lopes@burodoc.com</v>
      </c>
      <c r="K64" s="59"/>
      <c r="L64" s="59"/>
      <c r="M64" s="59"/>
      <c r="N64" s="59"/>
      <c r="O64" s="59"/>
      <c r="P64" s="59"/>
    </row>
    <row r="65" spans="1:16" ht="15" x14ac:dyDescent="0.25">
      <c r="A65" s="101">
        <v>24000608</v>
      </c>
      <c r="B65" s="97" t="s">
        <v>3085</v>
      </c>
      <c r="C65" s="96" t="s">
        <v>3086</v>
      </c>
      <c r="D65" s="96" t="s">
        <v>3087</v>
      </c>
      <c r="E65" s="96" t="s">
        <v>139</v>
      </c>
      <c r="F65" s="98" t="s">
        <v>3088</v>
      </c>
      <c r="G65" s="100">
        <v>94340</v>
      </c>
      <c r="H65" s="98" t="s">
        <v>3089</v>
      </c>
      <c r="I65" s="103" t="s">
        <v>4409</v>
      </c>
      <c r="J65" s="59" t="str">
        <f>VLOOKUP(A:A,EMAIL!A:B,2,)</f>
        <v>compta@burokey.fr</v>
      </c>
      <c r="K65" s="59"/>
      <c r="L65" s="59"/>
      <c r="M65" s="59"/>
      <c r="N65" s="59"/>
      <c r="O65" s="59"/>
      <c r="P65" s="59"/>
    </row>
    <row r="66" spans="1:16" ht="15" x14ac:dyDescent="0.25">
      <c r="A66" s="101">
        <v>7240000198</v>
      </c>
      <c r="B66" s="97" t="s">
        <v>3090</v>
      </c>
      <c r="C66" s="96" t="s">
        <v>3090</v>
      </c>
      <c r="D66" s="96" t="s">
        <v>3091</v>
      </c>
      <c r="E66" s="96" t="s">
        <v>3092</v>
      </c>
      <c r="F66" s="98" t="s">
        <v>3093</v>
      </c>
      <c r="G66" s="100">
        <v>92800</v>
      </c>
      <c r="H66" s="98" t="s">
        <v>3094</v>
      </c>
      <c r="I66" s="103" t="s">
        <v>4410</v>
      </c>
      <c r="J66" s="59" t="str">
        <f>VLOOKUP(A:A,EMAIL!A:B,2,)</f>
        <v>sophie.hunault@natixis.com,patricia.tondre@natixis.com</v>
      </c>
      <c r="K66" s="59"/>
      <c r="L66" s="59"/>
      <c r="M66" s="59"/>
      <c r="N66" s="59"/>
      <c r="O66" s="59"/>
      <c r="P66" s="59"/>
    </row>
    <row r="67" spans="1:16" ht="15" x14ac:dyDescent="0.25">
      <c r="A67" s="101">
        <v>24000348</v>
      </c>
      <c r="B67" s="97" t="s">
        <v>3095</v>
      </c>
      <c r="C67" s="96" t="s">
        <v>3095</v>
      </c>
      <c r="D67" s="96" t="s">
        <v>3096</v>
      </c>
      <c r="E67" s="96" t="s">
        <v>139</v>
      </c>
      <c r="F67" s="98" t="s">
        <v>139</v>
      </c>
      <c r="G67" s="100">
        <v>75012</v>
      </c>
      <c r="H67" s="98" t="s">
        <v>2843</v>
      </c>
      <c r="I67" s="103" t="s">
        <v>4411</v>
      </c>
      <c r="J67" s="59" t="str">
        <f>VLOOKUP(A:A,EMAIL!A:B,2,)</f>
        <v>sonia.saifi@cpcu.fr</v>
      </c>
      <c r="K67" s="59"/>
      <c r="L67" s="59"/>
      <c r="M67" s="59"/>
      <c r="N67" s="59"/>
      <c r="O67" s="59"/>
      <c r="P67" s="59"/>
    </row>
    <row r="68" spans="1:16" ht="15" x14ac:dyDescent="0.25">
      <c r="A68" s="101">
        <v>24000332</v>
      </c>
      <c r="B68" s="97" t="s">
        <v>3097</v>
      </c>
      <c r="C68" s="96" t="s">
        <v>3098</v>
      </c>
      <c r="D68" s="96" t="s">
        <v>3099</v>
      </c>
      <c r="E68" s="96" t="s">
        <v>139</v>
      </c>
      <c r="F68" s="98" t="s">
        <v>139</v>
      </c>
      <c r="G68" s="100">
        <v>3200</v>
      </c>
      <c r="H68" s="98" t="s">
        <v>160</v>
      </c>
      <c r="I68" s="103" t="s">
        <v>4412</v>
      </c>
      <c r="J68" s="59" t="str">
        <f>VLOOKUP(A:A,EMAIL!A:B,2,)</f>
        <v>cadragedebord@orange.fr</v>
      </c>
      <c r="K68" s="59"/>
      <c r="L68" s="59"/>
      <c r="M68" s="59"/>
      <c r="N68" s="59"/>
      <c r="O68" s="59"/>
      <c r="P68" s="59"/>
    </row>
    <row r="69" spans="1:16" ht="15" x14ac:dyDescent="0.25">
      <c r="A69" s="101">
        <v>24000138</v>
      </c>
      <c r="B69" s="97" t="s">
        <v>3100</v>
      </c>
      <c r="C69" s="96" t="s">
        <v>3101</v>
      </c>
      <c r="D69" s="96" t="s">
        <v>3102</v>
      </c>
      <c r="E69" s="96" t="s">
        <v>3103</v>
      </c>
      <c r="F69" s="98" t="s">
        <v>3104</v>
      </c>
      <c r="G69" s="100">
        <v>75914</v>
      </c>
      <c r="H69" s="98" t="s">
        <v>2974</v>
      </c>
      <c r="I69" s="103" t="s">
        <v>139</v>
      </c>
      <c r="J69" s="59" t="str">
        <f>VLOOKUP(A:A,EMAIL!A:B,2,)</f>
        <v>facturelectronique@caissedesdepots.fr</v>
      </c>
      <c r="K69" s="59"/>
      <c r="L69" s="59"/>
      <c r="M69" s="59"/>
      <c r="N69" s="59"/>
      <c r="O69" s="59"/>
      <c r="P69" s="59"/>
    </row>
    <row r="70" spans="1:16" ht="15" x14ac:dyDescent="0.25">
      <c r="A70" s="101">
        <v>24000675</v>
      </c>
      <c r="B70" s="97" t="s">
        <v>3100</v>
      </c>
      <c r="C70" s="96" t="s">
        <v>3105</v>
      </c>
      <c r="D70" s="96" t="s">
        <v>3106</v>
      </c>
      <c r="E70" s="96" t="s">
        <v>3107</v>
      </c>
      <c r="F70" s="98" t="s">
        <v>3108</v>
      </c>
      <c r="G70" s="100">
        <v>31023</v>
      </c>
      <c r="H70" s="98" t="s">
        <v>210</v>
      </c>
      <c r="I70" s="103" t="s">
        <v>4413</v>
      </c>
      <c r="J70" s="59" t="str">
        <f>VLOOKUP(A:A,EMAIL!A:B,2,)</f>
        <v>philippe.balfet@cemp.caisse-epargne.fr</v>
      </c>
      <c r="K70" s="59"/>
      <c r="L70" s="59"/>
      <c r="M70" s="59"/>
      <c r="N70" s="59"/>
      <c r="O70" s="59"/>
      <c r="P70" s="59"/>
    </row>
    <row r="71" spans="1:16" ht="15" x14ac:dyDescent="0.25">
      <c r="A71" s="101">
        <v>7240000201</v>
      </c>
      <c r="B71" s="97" t="s">
        <v>3100</v>
      </c>
      <c r="C71" s="96" t="s">
        <v>3101</v>
      </c>
      <c r="D71" s="96" t="s">
        <v>3109</v>
      </c>
      <c r="E71" s="96" t="s">
        <v>3110</v>
      </c>
      <c r="F71" s="98" t="s">
        <v>3111</v>
      </c>
      <c r="G71" s="100">
        <v>75356</v>
      </c>
      <c r="H71" s="98" t="s">
        <v>2843</v>
      </c>
      <c r="I71" s="103" t="s">
        <v>4414</v>
      </c>
      <c r="J71" s="59" t="str">
        <f>VLOOKUP(A:A,EMAIL!A:B,2,)</f>
        <v>facturelectronique@caissedesdepots.fr</v>
      </c>
      <c r="K71" s="59"/>
      <c r="L71" s="59"/>
      <c r="M71" s="59"/>
      <c r="N71" s="59"/>
      <c r="O71" s="59"/>
      <c r="P71" s="59"/>
    </row>
    <row r="72" spans="1:16" ht="15" x14ac:dyDescent="0.25">
      <c r="A72" s="101">
        <v>24000521</v>
      </c>
      <c r="B72" s="97" t="s">
        <v>3112</v>
      </c>
      <c r="C72" s="96" t="s">
        <v>3113</v>
      </c>
      <c r="D72" s="96" t="s">
        <v>3114</v>
      </c>
      <c r="E72" s="96" t="s">
        <v>3115</v>
      </c>
      <c r="F72" s="98" t="s">
        <v>3116</v>
      </c>
      <c r="G72" s="100">
        <v>75633</v>
      </c>
      <c r="H72" s="98" t="s">
        <v>2974</v>
      </c>
      <c r="I72" s="103" t="s">
        <v>4415</v>
      </c>
      <c r="J72" s="59" t="str">
        <f>VLOOKUP(A:A,EMAIL!A:B,2,)</f>
        <v>info-france@flokk.com</v>
      </c>
      <c r="K72" s="59"/>
      <c r="L72" s="59"/>
      <c r="M72" s="59"/>
      <c r="N72" s="59"/>
      <c r="O72" s="59"/>
      <c r="P72" s="59"/>
    </row>
    <row r="73" spans="1:16" ht="15" x14ac:dyDescent="0.25">
      <c r="A73" s="101">
        <v>24000312</v>
      </c>
      <c r="B73" s="97" t="s">
        <v>3117</v>
      </c>
      <c r="C73" s="96" t="s">
        <v>3118</v>
      </c>
      <c r="D73" s="96" t="s">
        <v>3119</v>
      </c>
      <c r="E73" s="96" t="s">
        <v>139</v>
      </c>
      <c r="F73" s="98" t="s">
        <v>3120</v>
      </c>
      <c r="G73" s="100">
        <v>30600</v>
      </c>
      <c r="H73" s="98" t="s">
        <v>3121</v>
      </c>
      <c r="I73" s="103" t="s">
        <v>139</v>
      </c>
      <c r="J73" s="59">
        <f>VLOOKUP(A:A,EMAIL!A:B,2,)</f>
        <v>0</v>
      </c>
      <c r="K73" s="59"/>
      <c r="L73" s="59"/>
      <c r="M73" s="59"/>
      <c r="N73" s="59"/>
      <c r="O73" s="59"/>
      <c r="P73" s="59"/>
    </row>
    <row r="74" spans="1:16" ht="15" x14ac:dyDescent="0.25">
      <c r="A74" s="101">
        <v>24000259</v>
      </c>
      <c r="B74" s="97" t="s">
        <v>3122</v>
      </c>
      <c r="C74" s="96" t="s">
        <v>3123</v>
      </c>
      <c r="D74" s="96" t="s">
        <v>3124</v>
      </c>
      <c r="E74" s="96" t="s">
        <v>139</v>
      </c>
      <c r="F74" s="98" t="s">
        <v>139</v>
      </c>
      <c r="G74" s="100">
        <v>2700</v>
      </c>
      <c r="H74" s="98" t="s">
        <v>3125</v>
      </c>
      <c r="I74" s="103" t="s">
        <v>4416</v>
      </c>
      <c r="J74" s="59" t="str">
        <f>VLOOKUP(A:A,EMAIL!A:B,2,)</f>
        <v>aressons@camillefournet.com</v>
      </c>
      <c r="K74" s="59"/>
      <c r="L74" s="59"/>
      <c r="M74" s="59"/>
      <c r="N74" s="59"/>
      <c r="O74" s="59"/>
      <c r="P74" s="59"/>
    </row>
    <row r="75" spans="1:16" ht="15" x14ac:dyDescent="0.25">
      <c r="A75" s="101">
        <v>7240000195</v>
      </c>
      <c r="B75" s="97" t="s">
        <v>3126</v>
      </c>
      <c r="C75" s="96" t="s">
        <v>3127</v>
      </c>
      <c r="D75" s="96" t="s">
        <v>3000</v>
      </c>
      <c r="E75" s="96" t="s">
        <v>3128</v>
      </c>
      <c r="F75" s="98" t="s">
        <v>3129</v>
      </c>
      <c r="G75" s="100">
        <v>92100</v>
      </c>
      <c r="H75" s="98" t="s">
        <v>3130</v>
      </c>
      <c r="I75" s="103" t="s">
        <v>4417</v>
      </c>
      <c r="J75" s="59" t="str">
        <f>VLOOKUP(A:A,EMAIL!A:B,2,)</f>
        <v>Comptabilite-Overseas@canal-plus.com</v>
      </c>
      <c r="K75" s="59"/>
      <c r="L75" s="59"/>
      <c r="M75" s="59"/>
      <c r="N75" s="59"/>
      <c r="O75" s="59"/>
      <c r="P75" s="59"/>
    </row>
    <row r="76" spans="1:16" ht="15" x14ac:dyDescent="0.25">
      <c r="A76" s="101">
        <v>24000548</v>
      </c>
      <c r="B76" s="97" t="s">
        <v>3131</v>
      </c>
      <c r="C76" s="96" t="s">
        <v>3131</v>
      </c>
      <c r="D76" s="96" t="s">
        <v>3132</v>
      </c>
      <c r="E76" s="96" t="s">
        <v>3133</v>
      </c>
      <c r="F76" s="98" t="s">
        <v>3134</v>
      </c>
      <c r="G76" s="100">
        <v>93290</v>
      </c>
      <c r="H76" s="98" t="s">
        <v>3135</v>
      </c>
      <c r="I76" s="103" t="s">
        <v>4418</v>
      </c>
      <c r="J76" s="59" t="str">
        <f>VLOOKUP(A:A,EMAIL!A:B,2,)</f>
        <v>vincent.detour@cap-medical.fr</v>
      </c>
      <c r="K76" s="59"/>
      <c r="L76" s="59"/>
      <c r="M76" s="59"/>
      <c r="N76" s="59"/>
      <c r="O76" s="59"/>
      <c r="P76" s="59"/>
    </row>
    <row r="77" spans="1:16" ht="15" x14ac:dyDescent="0.25">
      <c r="A77" s="101">
        <v>24000557</v>
      </c>
      <c r="B77" s="97" t="s">
        <v>3136</v>
      </c>
      <c r="C77" s="96" t="s">
        <v>3137</v>
      </c>
      <c r="D77" s="96" t="s">
        <v>3138</v>
      </c>
      <c r="E77" s="96" t="s">
        <v>139</v>
      </c>
      <c r="F77" s="98" t="s">
        <v>3139</v>
      </c>
      <c r="G77" s="100">
        <v>11300</v>
      </c>
      <c r="H77" s="98" t="s">
        <v>3140</v>
      </c>
      <c r="I77" s="103" t="s">
        <v>4419</v>
      </c>
      <c r="J77" s="59" t="str">
        <f>VLOOKUP(A:A,EMAIL!A:B,2,)</f>
        <v>cvslimoux@orange.fr</v>
      </c>
      <c r="K77" s="59"/>
      <c r="L77" s="59"/>
      <c r="M77" s="59"/>
      <c r="N77" s="59"/>
      <c r="O77" s="59"/>
      <c r="P77" s="59"/>
    </row>
    <row r="78" spans="1:16" ht="15" x14ac:dyDescent="0.25">
      <c r="A78" s="101">
        <v>24000624</v>
      </c>
      <c r="B78" s="97" t="s">
        <v>3141</v>
      </c>
      <c r="C78" s="96" t="s">
        <v>3142</v>
      </c>
      <c r="D78" s="96" t="s">
        <v>3143</v>
      </c>
      <c r="E78" s="96" t="s">
        <v>139</v>
      </c>
      <c r="F78" s="98" t="s">
        <v>3144</v>
      </c>
      <c r="G78" s="100">
        <v>75007</v>
      </c>
      <c r="H78" s="98" t="s">
        <v>2843</v>
      </c>
      <c r="I78" s="103" t="s">
        <v>4420</v>
      </c>
      <c r="J78" s="59" t="str">
        <f>VLOOKUP(A:A,EMAIL!A:B,2,)</f>
        <v>ccaron@cabinetcaron.com</v>
      </c>
      <c r="K78" s="59"/>
      <c r="L78" s="59"/>
      <c r="M78" s="59"/>
      <c r="N78" s="59"/>
      <c r="O78" s="59"/>
      <c r="P78" s="59"/>
    </row>
    <row r="79" spans="1:16" ht="15" x14ac:dyDescent="0.25">
      <c r="A79" s="101">
        <v>7240000138</v>
      </c>
      <c r="B79" s="97" t="s">
        <v>3145</v>
      </c>
      <c r="C79" s="96" t="s">
        <v>3146</v>
      </c>
      <c r="D79" s="96" t="s">
        <v>3147</v>
      </c>
      <c r="E79" s="96" t="s">
        <v>3148</v>
      </c>
      <c r="F79" s="98" t="s">
        <v>3149</v>
      </c>
      <c r="G79" s="100">
        <v>14095</v>
      </c>
      <c r="H79" s="98" t="s">
        <v>3150</v>
      </c>
      <c r="I79" s="103" t="s">
        <v>139</v>
      </c>
      <c r="J79" s="59">
        <f>VLOOKUP(A:A,EMAIL!A:B,2,)</f>
        <v>0</v>
      </c>
      <c r="K79" s="59"/>
      <c r="L79" s="59"/>
      <c r="M79" s="59"/>
      <c r="N79" s="59"/>
      <c r="O79" s="59"/>
      <c r="P79" s="59"/>
    </row>
    <row r="80" spans="1:16" ht="15" x14ac:dyDescent="0.25">
      <c r="A80" s="101">
        <v>24000578</v>
      </c>
      <c r="B80" s="97" t="s">
        <v>3151</v>
      </c>
      <c r="C80" s="96" t="s">
        <v>3152</v>
      </c>
      <c r="D80" s="96" t="s">
        <v>3153</v>
      </c>
      <c r="E80" s="96" t="s">
        <v>3154</v>
      </c>
      <c r="F80" s="98" t="s">
        <v>3155</v>
      </c>
      <c r="G80" s="100">
        <v>75017</v>
      </c>
      <c r="H80" s="98" t="s">
        <v>2843</v>
      </c>
      <c r="I80" s="103" t="s">
        <v>4421</v>
      </c>
      <c r="J80" s="59" t="str">
        <f>VLOOKUP(A:A,EMAIL!A:B,2,)</f>
        <v>Aurelie.landurier@cdb.fr</v>
      </c>
      <c r="K80" s="59"/>
      <c r="L80" s="59"/>
      <c r="M80" s="59"/>
      <c r="N80" s="59"/>
      <c r="O80" s="59"/>
      <c r="P80" s="59"/>
    </row>
    <row r="81" spans="1:16" ht="15" x14ac:dyDescent="0.25">
      <c r="A81" s="101">
        <v>24000698</v>
      </c>
      <c r="B81" s="97" t="s">
        <v>3156</v>
      </c>
      <c r="C81" s="96" t="s">
        <v>3156</v>
      </c>
      <c r="D81" s="96" t="s">
        <v>3157</v>
      </c>
      <c r="E81" s="96" t="s">
        <v>139</v>
      </c>
      <c r="F81" s="98" t="s">
        <v>3158</v>
      </c>
      <c r="G81" s="100">
        <v>75002</v>
      </c>
      <c r="H81" s="98" t="s">
        <v>2843</v>
      </c>
      <c r="I81" s="103" t="s">
        <v>4422</v>
      </c>
      <c r="J81" s="59" t="str">
        <f>VLOOKUP(A:A,EMAIL!A:B,2,)</f>
        <v>factures@ceb.fr</v>
      </c>
      <c r="K81" s="59"/>
      <c r="L81" s="59"/>
      <c r="M81" s="59"/>
      <c r="N81" s="59"/>
      <c r="O81" s="59"/>
      <c r="P81" s="59"/>
    </row>
    <row r="82" spans="1:16" ht="15" x14ac:dyDescent="0.25">
      <c r="A82" s="101">
        <v>7240000097</v>
      </c>
      <c r="B82" s="97" t="s">
        <v>3159</v>
      </c>
      <c r="C82" s="96" t="s">
        <v>3160</v>
      </c>
      <c r="D82" s="96" t="s">
        <v>3161</v>
      </c>
      <c r="E82" s="96" t="s">
        <v>139</v>
      </c>
      <c r="F82" s="98" t="s">
        <v>3162</v>
      </c>
      <c r="G82" s="98" t="s">
        <v>140</v>
      </c>
      <c r="H82" s="98" t="s">
        <v>216</v>
      </c>
      <c r="I82" s="103" t="s">
        <v>4423</v>
      </c>
      <c r="J82" s="59" t="str">
        <f>VLOOKUP(A:A,EMAIL!A:B,2,)</f>
        <v>comptabilite_fournisseur@celine.fr</v>
      </c>
      <c r="K82" s="59"/>
      <c r="L82" s="59"/>
      <c r="M82" s="59"/>
      <c r="N82" s="59"/>
      <c r="O82" s="59"/>
      <c r="P82" s="59"/>
    </row>
    <row r="83" spans="1:16" ht="15" x14ac:dyDescent="0.25">
      <c r="A83" s="101">
        <v>24000329</v>
      </c>
      <c r="B83" s="97" t="s">
        <v>3163</v>
      </c>
      <c r="C83" s="96" t="s">
        <v>3164</v>
      </c>
      <c r="D83" s="96" t="s">
        <v>3165</v>
      </c>
      <c r="E83" s="96" t="s">
        <v>139</v>
      </c>
      <c r="F83" s="98" t="s">
        <v>3166</v>
      </c>
      <c r="G83" s="100">
        <v>75011</v>
      </c>
      <c r="H83" s="98" t="s">
        <v>2843</v>
      </c>
      <c r="I83" s="103" t="s">
        <v>4424</v>
      </c>
      <c r="J83" s="59" t="str">
        <f>VLOOKUP(A:A,EMAIL!A:B,2,)</f>
        <v>b.beneton@celyatis.com</v>
      </c>
      <c r="K83" s="59"/>
      <c r="L83" s="59"/>
      <c r="M83" s="59"/>
      <c r="N83" s="59"/>
      <c r="O83" s="59"/>
      <c r="P83" s="59"/>
    </row>
    <row r="84" spans="1:16" ht="15" x14ac:dyDescent="0.25">
      <c r="A84" s="101">
        <v>24000594</v>
      </c>
      <c r="B84" s="97" t="s">
        <v>3167</v>
      </c>
      <c r="C84" s="96" t="s">
        <v>3168</v>
      </c>
      <c r="D84" s="96" t="s">
        <v>3169</v>
      </c>
      <c r="E84" s="96" t="s">
        <v>3170</v>
      </c>
      <c r="F84" s="98" t="s">
        <v>3171</v>
      </c>
      <c r="G84" s="100">
        <v>75008</v>
      </c>
      <c r="H84" s="98" t="s">
        <v>2843</v>
      </c>
      <c r="I84" s="103" t="s">
        <v>4425</v>
      </c>
      <c r="J84" s="59" t="str">
        <f>VLOOKUP(A:A,EMAIL!A:B,2,)</f>
        <v>lquivet@iliad.fr</v>
      </c>
      <c r="K84" s="59"/>
      <c r="L84" s="59"/>
      <c r="M84" s="59"/>
      <c r="N84" s="59"/>
      <c r="O84" s="59"/>
      <c r="P84" s="59"/>
    </row>
    <row r="85" spans="1:16" ht="15" x14ac:dyDescent="0.25">
      <c r="A85" s="101">
        <v>24000325</v>
      </c>
      <c r="B85" s="97" t="s">
        <v>3172</v>
      </c>
      <c r="C85" s="96" t="s">
        <v>3173</v>
      </c>
      <c r="D85" s="96" t="s">
        <v>3174</v>
      </c>
      <c r="E85" s="96" t="s">
        <v>3175</v>
      </c>
      <c r="F85" s="98" t="s">
        <v>3176</v>
      </c>
      <c r="G85" s="100">
        <v>92521</v>
      </c>
      <c r="H85" s="98" t="s">
        <v>3177</v>
      </c>
      <c r="I85" s="103" t="s">
        <v>139</v>
      </c>
      <c r="J85" s="59" t="str">
        <f>VLOOKUP(A:A,EMAIL!A:B,2,)</f>
        <v>aldine.lothin@chanel-corp.com,info-france@flokk.com</v>
      </c>
      <c r="K85" s="59"/>
      <c r="L85" s="59"/>
      <c r="M85" s="59"/>
      <c r="N85" s="59"/>
      <c r="O85" s="59"/>
      <c r="P85" s="59"/>
    </row>
    <row r="86" spans="1:16" ht="15" x14ac:dyDescent="0.25">
      <c r="A86" s="101">
        <v>24000324</v>
      </c>
      <c r="B86" s="97" t="s">
        <v>3178</v>
      </c>
      <c r="C86" s="96" t="s">
        <v>3179</v>
      </c>
      <c r="D86" s="96" t="s">
        <v>3174</v>
      </c>
      <c r="E86" s="96" t="s">
        <v>3175</v>
      </c>
      <c r="F86" s="98" t="s">
        <v>3176</v>
      </c>
      <c r="G86" s="100">
        <v>92521</v>
      </c>
      <c r="H86" s="98" t="s">
        <v>3177</v>
      </c>
      <c r="I86" s="103" t="s">
        <v>139</v>
      </c>
      <c r="J86" s="59" t="str">
        <f>VLOOKUP(A:A,EMAIL!A:B,2,)</f>
        <v>info-france@flokk.com</v>
      </c>
      <c r="K86" s="59"/>
      <c r="L86" s="59"/>
      <c r="M86" s="59"/>
      <c r="N86" s="59"/>
      <c r="O86" s="59"/>
      <c r="P86" s="59"/>
    </row>
    <row r="87" spans="1:16" ht="15" x14ac:dyDescent="0.25">
      <c r="A87" s="101">
        <v>24000500</v>
      </c>
      <c r="B87" s="97" t="s">
        <v>3180</v>
      </c>
      <c r="C87" s="96" t="s">
        <v>3181</v>
      </c>
      <c r="D87" s="96" t="s">
        <v>3182</v>
      </c>
      <c r="E87" s="96" t="s">
        <v>3183</v>
      </c>
      <c r="F87" s="98" t="s">
        <v>3184</v>
      </c>
      <c r="G87" s="100">
        <v>95500</v>
      </c>
      <c r="H87" s="98" t="s">
        <v>3185</v>
      </c>
      <c r="I87" s="103" t="s">
        <v>4426</v>
      </c>
      <c r="J87" s="59" t="str">
        <f>VLOOKUP(A:A,EMAIL!A:B,2,)</f>
        <v>dominique.boissinot@loreal.com</v>
      </c>
      <c r="K87" s="59"/>
      <c r="L87" s="59"/>
      <c r="M87" s="59"/>
      <c r="N87" s="59"/>
      <c r="O87" s="59"/>
      <c r="P87" s="59"/>
    </row>
    <row r="88" spans="1:16" ht="15" x14ac:dyDescent="0.25">
      <c r="A88" s="101">
        <v>24000379</v>
      </c>
      <c r="B88" s="97" t="s">
        <v>3186</v>
      </c>
      <c r="C88" s="96" t="s">
        <v>3187</v>
      </c>
      <c r="D88" s="96" t="s">
        <v>167</v>
      </c>
      <c r="E88" s="96" t="s">
        <v>139</v>
      </c>
      <c r="F88" s="98" t="s">
        <v>3188</v>
      </c>
      <c r="G88" s="100">
        <v>91292</v>
      </c>
      <c r="H88" s="98" t="s">
        <v>3189</v>
      </c>
      <c r="I88" s="103" t="s">
        <v>4427</v>
      </c>
      <c r="J88" s="59" t="str">
        <f>VLOOKUP(A:A,EMAIL!A:B,2,)</f>
        <v>frcm@chr-hansen.com</v>
      </c>
      <c r="K88" s="59"/>
      <c r="L88" s="59"/>
      <c r="M88" s="59"/>
      <c r="N88" s="59"/>
      <c r="O88" s="59"/>
      <c r="P88" s="59"/>
    </row>
    <row r="89" spans="1:16" ht="15" x14ac:dyDescent="0.25">
      <c r="A89" s="101">
        <v>24000710</v>
      </c>
      <c r="B89" s="97" t="s">
        <v>3190</v>
      </c>
      <c r="C89" s="96" t="s">
        <v>3190</v>
      </c>
      <c r="D89" s="96" t="s">
        <v>3191</v>
      </c>
      <c r="E89" s="96" t="s">
        <v>139</v>
      </c>
      <c r="F89" s="98" t="s">
        <v>3192</v>
      </c>
      <c r="G89" s="100">
        <v>75009</v>
      </c>
      <c r="H89" s="98" t="s">
        <v>2843</v>
      </c>
      <c r="I89" s="103" t="s">
        <v>4428</v>
      </c>
      <c r="J89" s="59" t="str">
        <f>VLOOKUP(A:A,EMAIL!A:B,2,)</f>
        <v>comptafournisseur@cider.fr</v>
      </c>
      <c r="K89" s="59"/>
      <c r="L89" s="59"/>
      <c r="M89" s="59"/>
      <c r="N89" s="59"/>
      <c r="O89" s="59"/>
      <c r="P89" s="59"/>
    </row>
    <row r="90" spans="1:16" ht="15" x14ac:dyDescent="0.25">
      <c r="A90" s="101">
        <v>24000358</v>
      </c>
      <c r="B90" s="97" t="s">
        <v>3193</v>
      </c>
      <c r="C90" s="96" t="s">
        <v>3194</v>
      </c>
      <c r="D90" s="96" t="s">
        <v>3195</v>
      </c>
      <c r="E90" s="96" t="s">
        <v>3196</v>
      </c>
      <c r="F90" s="98" t="s">
        <v>3197</v>
      </c>
      <c r="G90" s="100">
        <v>69006</v>
      </c>
      <c r="H90" s="98" t="s">
        <v>203</v>
      </c>
      <c r="I90" s="103" t="s">
        <v>139</v>
      </c>
      <c r="J90" s="59" t="str">
        <f>VLOOKUP(A:A,EMAIL!A:B,2,)</f>
        <v>paola.perazzi@clubmed.com</v>
      </c>
      <c r="K90" s="59"/>
      <c r="L90" s="59"/>
      <c r="M90" s="59"/>
      <c r="N90" s="59"/>
      <c r="O90" s="59"/>
      <c r="P90" s="59"/>
    </row>
    <row r="91" spans="1:16" ht="15" x14ac:dyDescent="0.25">
      <c r="A91" s="101">
        <v>24000649</v>
      </c>
      <c r="B91" s="97" t="s">
        <v>3198</v>
      </c>
      <c r="C91" s="96" t="s">
        <v>3198</v>
      </c>
      <c r="D91" s="96" t="s">
        <v>3199</v>
      </c>
      <c r="E91" s="96" t="s">
        <v>3200</v>
      </c>
      <c r="F91" s="98" t="s">
        <v>3201</v>
      </c>
      <c r="G91" s="100">
        <v>26320</v>
      </c>
      <c r="H91" s="98" t="s">
        <v>3202</v>
      </c>
      <c r="I91" s="103" t="s">
        <v>4429</v>
      </c>
      <c r="J91" s="59" t="str">
        <f>VLOOKUP(A:A,EMAIL!A:B,2,)</f>
        <v>manon.cmplus@cmplus.fr</v>
      </c>
      <c r="K91" s="59"/>
      <c r="L91" s="59"/>
      <c r="M91" s="59"/>
      <c r="N91" s="59"/>
      <c r="O91" s="59"/>
      <c r="P91" s="59"/>
    </row>
    <row r="92" spans="1:16" ht="15" x14ac:dyDescent="0.25">
      <c r="A92" s="101">
        <v>24000665</v>
      </c>
      <c r="B92" s="97" t="s">
        <v>3203</v>
      </c>
      <c r="C92" s="96" t="s">
        <v>3204</v>
      </c>
      <c r="D92" s="96" t="s">
        <v>3205</v>
      </c>
      <c r="E92" s="96" t="s">
        <v>139</v>
      </c>
      <c r="F92" s="98" t="s">
        <v>139</v>
      </c>
      <c r="G92" s="100">
        <v>92130</v>
      </c>
      <c r="H92" s="98" t="s">
        <v>3206</v>
      </c>
      <c r="I92" s="103" t="s">
        <v>4430</v>
      </c>
      <c r="J92" s="59" t="str">
        <f>VLOOKUP(A:A,EMAIL!A:B,2,)</f>
        <v>nathalie.guerrier@cmgsportsclub.com</v>
      </c>
      <c r="K92" s="59"/>
      <c r="L92" s="59"/>
      <c r="M92" s="59"/>
      <c r="N92" s="59"/>
      <c r="O92" s="59"/>
      <c r="P92" s="59"/>
    </row>
    <row r="93" spans="1:16" ht="15" x14ac:dyDescent="0.25">
      <c r="A93" s="101">
        <v>7240000052</v>
      </c>
      <c r="B93" s="97" t="s">
        <v>3207</v>
      </c>
      <c r="C93" s="96" t="s">
        <v>3208</v>
      </c>
      <c r="D93" s="96" t="s">
        <v>3209</v>
      </c>
      <c r="E93" s="96" t="s">
        <v>3210</v>
      </c>
      <c r="F93" s="98" t="s">
        <v>3211</v>
      </c>
      <c r="G93" s="100">
        <v>94300</v>
      </c>
      <c r="H93" s="98" t="s">
        <v>3212</v>
      </c>
      <c r="I93" s="103" t="s">
        <v>4431</v>
      </c>
      <c r="J93" s="59">
        <f>VLOOKUP(A:A,EMAIL!A:B,2,)</f>
        <v>0</v>
      </c>
      <c r="K93" s="59"/>
      <c r="L93" s="59"/>
      <c r="M93" s="59"/>
      <c r="N93" s="59"/>
      <c r="O93" s="59"/>
      <c r="P93" s="59"/>
    </row>
    <row r="94" spans="1:16" ht="15" x14ac:dyDescent="0.25">
      <c r="A94" s="101">
        <v>24000035</v>
      </c>
      <c r="B94" s="97" t="s">
        <v>3213</v>
      </c>
      <c r="C94" s="96" t="s">
        <v>3214</v>
      </c>
      <c r="D94" s="96" t="s">
        <v>3215</v>
      </c>
      <c r="E94" s="96" t="s">
        <v>3216</v>
      </c>
      <c r="F94" s="98" t="s">
        <v>3217</v>
      </c>
      <c r="G94" s="100">
        <v>75170</v>
      </c>
      <c r="H94" s="98" t="s">
        <v>3218</v>
      </c>
      <c r="I94" s="103" t="s">
        <v>4432</v>
      </c>
      <c r="J94" s="59" t="str">
        <f>VLOOKUP(A:A,EMAIL!A:B,2,)</f>
        <v>usgfachats@ersm-idf.cnamts.fr</v>
      </c>
      <c r="K94" s="59"/>
      <c r="L94" s="59"/>
      <c r="M94" s="59"/>
      <c r="N94" s="59"/>
      <c r="O94" s="59"/>
      <c r="P94" s="59"/>
    </row>
    <row r="95" spans="1:16" ht="15" x14ac:dyDescent="0.25">
      <c r="A95" s="101">
        <v>7240000179</v>
      </c>
      <c r="B95" s="97" t="s">
        <v>3219</v>
      </c>
      <c r="C95" s="96" t="s">
        <v>3220</v>
      </c>
      <c r="D95" s="96" t="s">
        <v>3221</v>
      </c>
      <c r="E95" s="96" t="s">
        <v>139</v>
      </c>
      <c r="F95" s="98" t="s">
        <v>3222</v>
      </c>
      <c r="G95" s="100">
        <v>53102</v>
      </c>
      <c r="H95" s="98" t="s">
        <v>3223</v>
      </c>
      <c r="I95" s="103" t="s">
        <v>139</v>
      </c>
      <c r="J95" s="59" t="str">
        <f>VLOOKUP(A:A,EMAIL!A:B,2,)</f>
        <v>info-france@flokk.com</v>
      </c>
      <c r="K95" s="59"/>
      <c r="L95" s="59"/>
      <c r="M95" s="59"/>
      <c r="N95" s="59"/>
      <c r="O95" s="59"/>
      <c r="P95" s="59"/>
    </row>
    <row r="96" spans="1:16" ht="15" x14ac:dyDescent="0.25">
      <c r="A96" s="101">
        <v>24000352</v>
      </c>
      <c r="B96" s="97" t="s">
        <v>3224</v>
      </c>
      <c r="C96" s="96" t="s">
        <v>3224</v>
      </c>
      <c r="D96" s="96" t="s">
        <v>3225</v>
      </c>
      <c r="E96" s="96" t="s">
        <v>3226</v>
      </c>
      <c r="F96" s="98" t="s">
        <v>3227</v>
      </c>
      <c r="G96" s="100">
        <v>45770</v>
      </c>
      <c r="H96" s="98" t="s">
        <v>3228</v>
      </c>
      <c r="I96" s="103" t="s">
        <v>139</v>
      </c>
      <c r="J96" s="59" t="str">
        <f>VLOOKUP(A:A,EMAIL!A:B,2,)</f>
        <v>compta.fournisseurs.cofiroute@vinci-autoroutes.com</v>
      </c>
      <c r="K96" s="59"/>
      <c r="L96" s="59"/>
      <c r="M96" s="59"/>
      <c r="N96" s="59"/>
      <c r="O96" s="59"/>
      <c r="P96" s="59"/>
    </row>
    <row r="97" spans="1:16" ht="15" x14ac:dyDescent="0.25">
      <c r="A97" s="101">
        <v>24000597</v>
      </c>
      <c r="B97" s="97" t="s">
        <v>3229</v>
      </c>
      <c r="C97" s="96" t="s">
        <v>3230</v>
      </c>
      <c r="D97" s="96" t="s">
        <v>3231</v>
      </c>
      <c r="E97" s="96" t="s">
        <v>3232</v>
      </c>
      <c r="F97" s="98" t="s">
        <v>3233</v>
      </c>
      <c r="G97" s="100">
        <v>67075</v>
      </c>
      <c r="H97" s="98" t="s">
        <v>3234</v>
      </c>
      <c r="I97" s="103" t="s">
        <v>4433</v>
      </c>
      <c r="J97" s="59" t="str">
        <f>VLOOKUP(A:A,EMAIL!A:B,2,)</f>
        <v>Dgs.efactures@coe.int</v>
      </c>
      <c r="K97" s="59"/>
      <c r="L97" s="59"/>
      <c r="M97" s="59"/>
      <c r="N97" s="59"/>
      <c r="O97" s="59"/>
      <c r="P97" s="59"/>
    </row>
    <row r="98" spans="1:16" ht="15" x14ac:dyDescent="0.25">
      <c r="A98" s="101">
        <v>24000712</v>
      </c>
      <c r="B98" s="97" t="s">
        <v>3235</v>
      </c>
      <c r="C98" s="96" t="s">
        <v>3236</v>
      </c>
      <c r="D98" s="96" t="s">
        <v>3237</v>
      </c>
      <c r="E98" s="96" t="s">
        <v>139</v>
      </c>
      <c r="F98" s="98" t="s">
        <v>3238</v>
      </c>
      <c r="G98" s="100">
        <v>92100</v>
      </c>
      <c r="H98" s="98" t="s">
        <v>3239</v>
      </c>
      <c r="I98" s="103" t="s">
        <v>4434</v>
      </c>
      <c r="J98" s="59" t="str">
        <f>VLOOKUP(A:A,EMAIL!A:B,2,)</f>
        <v>egue@valopro.fr</v>
      </c>
      <c r="K98" s="59"/>
      <c r="L98" s="59"/>
      <c r="M98" s="59"/>
      <c r="N98" s="59"/>
      <c r="O98" s="59"/>
      <c r="P98" s="59"/>
    </row>
    <row r="99" spans="1:16" ht="15" x14ac:dyDescent="0.25">
      <c r="A99" s="101">
        <v>7240000220</v>
      </c>
      <c r="B99" s="97" t="s">
        <v>3240</v>
      </c>
      <c r="C99" s="96" t="s">
        <v>3241</v>
      </c>
      <c r="D99" s="96" t="s">
        <v>3242</v>
      </c>
      <c r="E99" s="96" t="s">
        <v>139</v>
      </c>
      <c r="F99" s="98" t="s">
        <v>3243</v>
      </c>
      <c r="G99" s="100">
        <v>25000</v>
      </c>
      <c r="H99" s="98" t="s">
        <v>3244</v>
      </c>
      <c r="I99" s="103" t="s">
        <v>4435</v>
      </c>
      <c r="J99" s="59">
        <f>VLOOKUP(A:A,EMAIL!A:B,2,)</f>
        <v>0</v>
      </c>
      <c r="K99" s="59"/>
      <c r="L99" s="59"/>
      <c r="M99" s="59"/>
      <c r="N99" s="59"/>
      <c r="O99" s="59"/>
      <c r="P99" s="59"/>
    </row>
    <row r="100" spans="1:16" ht="15" x14ac:dyDescent="0.25">
      <c r="A100" s="101">
        <v>7240000222</v>
      </c>
      <c r="B100" s="97" t="s">
        <v>3245</v>
      </c>
      <c r="C100" s="96" t="s">
        <v>3246</v>
      </c>
      <c r="D100" s="96" t="s">
        <v>3247</v>
      </c>
      <c r="E100" s="96" t="s">
        <v>139</v>
      </c>
      <c r="F100" s="98" t="s">
        <v>3248</v>
      </c>
      <c r="G100" s="100">
        <v>59718</v>
      </c>
      <c r="H100" s="98" t="s">
        <v>3249</v>
      </c>
      <c r="I100" s="103" t="s">
        <v>4436</v>
      </c>
      <c r="J100" s="59">
        <f>VLOOKUP(A:A,EMAIL!A:B,2,)</f>
        <v>0</v>
      </c>
      <c r="K100" s="59"/>
      <c r="L100" s="59"/>
      <c r="M100" s="59"/>
      <c r="N100" s="59"/>
      <c r="O100" s="59"/>
      <c r="P100" s="59"/>
    </row>
    <row r="101" spans="1:16" ht="15" x14ac:dyDescent="0.25">
      <c r="A101" s="101">
        <v>24000467</v>
      </c>
      <c r="B101" s="97" t="s">
        <v>3250</v>
      </c>
      <c r="C101" s="96" t="s">
        <v>3251</v>
      </c>
      <c r="D101" s="96" t="s">
        <v>3252</v>
      </c>
      <c r="E101" s="96" t="s">
        <v>3253</v>
      </c>
      <c r="F101" s="98" t="s">
        <v>3254</v>
      </c>
      <c r="G101" s="100">
        <v>92300</v>
      </c>
      <c r="H101" s="98" t="s">
        <v>3255</v>
      </c>
      <c r="I101" s="103" t="s">
        <v>4437</v>
      </c>
      <c r="J101" s="59" t="str">
        <f>VLOOKUP(A:A,EMAIL!A:B,2,)</f>
        <v>info-france@flokk.com</v>
      </c>
      <c r="K101" s="59"/>
      <c r="L101" s="59"/>
      <c r="M101" s="59"/>
      <c r="N101" s="59"/>
      <c r="O101" s="59"/>
      <c r="P101" s="59"/>
    </row>
    <row r="102" spans="1:16" ht="15" x14ac:dyDescent="0.25">
      <c r="A102" s="101">
        <v>24000321</v>
      </c>
      <c r="B102" s="97" t="s">
        <v>3256</v>
      </c>
      <c r="C102" s="96" t="s">
        <v>3256</v>
      </c>
      <c r="D102" s="96" t="s">
        <v>3257</v>
      </c>
      <c r="E102" s="96" t="s">
        <v>139</v>
      </c>
      <c r="F102" s="98" t="s">
        <v>139</v>
      </c>
      <c r="G102" s="100">
        <v>75005</v>
      </c>
      <c r="H102" s="98" t="s">
        <v>140</v>
      </c>
      <c r="I102" s="103" t="s">
        <v>139</v>
      </c>
      <c r="J102" s="59" t="str">
        <f>VLOOKUP(A:A,EMAIL!A:B,2,)</f>
        <v>wilfrid.vasseur@cotica.fr</v>
      </c>
      <c r="K102" s="59"/>
      <c r="L102" s="59"/>
      <c r="M102" s="59"/>
      <c r="N102" s="59"/>
      <c r="O102" s="59"/>
      <c r="P102" s="59"/>
    </row>
    <row r="103" spans="1:16" ht="15" x14ac:dyDescent="0.25">
      <c r="A103" s="101">
        <v>24000604</v>
      </c>
      <c r="B103" s="97" t="s">
        <v>3258</v>
      </c>
      <c r="C103" s="96" t="s">
        <v>3259</v>
      </c>
      <c r="D103" s="96" t="s">
        <v>3260</v>
      </c>
      <c r="E103" s="96" t="s">
        <v>3261</v>
      </c>
      <c r="F103" s="98" t="s">
        <v>3262</v>
      </c>
      <c r="G103" s="100">
        <v>75596</v>
      </c>
      <c r="H103" s="98" t="s">
        <v>3263</v>
      </c>
      <c r="I103" s="103" t="s">
        <v>4438</v>
      </c>
      <c r="J103" s="59" t="str">
        <f>VLOOKUP(A:A,EMAIL!A:B,2,)</f>
        <v>ACHATS.Cadif@ca-paris.fr</v>
      </c>
      <c r="K103" s="59"/>
      <c r="L103" s="59"/>
      <c r="M103" s="59"/>
      <c r="N103" s="59"/>
      <c r="O103" s="59"/>
      <c r="P103" s="59"/>
    </row>
    <row r="104" spans="1:16" ht="15" x14ac:dyDescent="0.25">
      <c r="A104" s="101">
        <v>24000027</v>
      </c>
      <c r="B104" s="97" t="s">
        <v>3264</v>
      </c>
      <c r="C104" s="96" t="s">
        <v>3265</v>
      </c>
      <c r="D104" s="96" t="s">
        <v>3266</v>
      </c>
      <c r="E104" s="96" t="s">
        <v>139</v>
      </c>
      <c r="F104" s="98" t="s">
        <v>3267</v>
      </c>
      <c r="G104" s="100">
        <v>92545</v>
      </c>
      <c r="H104" s="98" t="s">
        <v>3268</v>
      </c>
      <c r="I104" s="103" t="s">
        <v>139</v>
      </c>
      <c r="J104" s="59" t="str">
        <f>VLOOKUP(A:A,EMAIL!A:B,2,)</f>
        <v>gilbert.pezin@flokk.com</v>
      </c>
      <c r="K104" s="59"/>
      <c r="L104" s="59"/>
      <c r="M104" s="59"/>
      <c r="N104" s="59"/>
      <c r="O104" s="59"/>
      <c r="P104" s="59"/>
    </row>
    <row r="105" spans="1:16" ht="15" x14ac:dyDescent="0.25">
      <c r="A105" s="101">
        <v>24000202</v>
      </c>
      <c r="B105" s="97" t="s">
        <v>3269</v>
      </c>
      <c r="C105" s="96" t="s">
        <v>143</v>
      </c>
      <c r="D105" s="96" t="s">
        <v>3270</v>
      </c>
      <c r="E105" s="96" t="s">
        <v>3271</v>
      </c>
      <c r="F105" s="98" t="s">
        <v>3272</v>
      </c>
      <c r="G105" s="100">
        <v>92024</v>
      </c>
      <c r="H105" s="98" t="s">
        <v>3273</v>
      </c>
      <c r="I105" s="103" t="s">
        <v>139</v>
      </c>
      <c r="J105" s="59" t="str">
        <f>VLOOKUP(A:A,EMAIL!A:B,2,)</f>
        <v>laurent.le-cloarec@credit-cooperatif.com</v>
      </c>
      <c r="K105" s="59"/>
      <c r="L105" s="59"/>
      <c r="M105" s="59"/>
      <c r="N105" s="59"/>
      <c r="O105" s="59"/>
      <c r="P105" s="59"/>
    </row>
    <row r="106" spans="1:16" ht="15" x14ac:dyDescent="0.25">
      <c r="A106" s="101">
        <v>24000376</v>
      </c>
      <c r="B106" s="97" t="s">
        <v>3274</v>
      </c>
      <c r="C106" s="96" t="s">
        <v>3275</v>
      </c>
      <c r="D106" s="96" t="s">
        <v>3276</v>
      </c>
      <c r="E106" s="96" t="s">
        <v>3277</v>
      </c>
      <c r="F106" s="98" t="s">
        <v>3278</v>
      </c>
      <c r="G106" s="100">
        <v>94800</v>
      </c>
      <c r="H106" s="98" t="s">
        <v>166</v>
      </c>
      <c r="I106" s="103" t="s">
        <v>139</v>
      </c>
      <c r="J106" s="59" t="str">
        <f>VLOOKUP(A:A,EMAIL!A:B,2,)</f>
        <v>dareg_reclam@lcl.fr</v>
      </c>
      <c r="K106" s="59"/>
      <c r="L106" s="59"/>
      <c r="M106" s="59"/>
      <c r="N106" s="59"/>
      <c r="O106" s="59"/>
      <c r="P106" s="59"/>
    </row>
    <row r="107" spans="1:16" ht="15" x14ac:dyDescent="0.25">
      <c r="A107" s="101">
        <v>24000601</v>
      </c>
      <c r="B107" s="97" t="s">
        <v>3279</v>
      </c>
      <c r="C107" s="96" t="s">
        <v>3280</v>
      </c>
      <c r="D107" s="96" t="s">
        <v>3281</v>
      </c>
      <c r="E107" s="96" t="s">
        <v>139</v>
      </c>
      <c r="F107" s="98" t="s">
        <v>3282</v>
      </c>
      <c r="G107" s="100">
        <v>75847</v>
      </c>
      <c r="H107" s="98" t="s">
        <v>3283</v>
      </c>
      <c r="I107" s="103" t="s">
        <v>4439</v>
      </c>
      <c r="J107" s="59" t="str">
        <f>VLOOKUP(A:A,EMAIL!A:B,2,)</f>
        <v>lydie.benard@creditmutuel.fr</v>
      </c>
      <c r="K107" s="59"/>
      <c r="L107" s="59"/>
      <c r="M107" s="59"/>
      <c r="N107" s="59"/>
      <c r="O107" s="59"/>
      <c r="P107" s="59"/>
    </row>
    <row r="108" spans="1:16" ht="15" x14ac:dyDescent="0.25">
      <c r="A108" s="101">
        <v>24000488</v>
      </c>
      <c r="B108" s="97" t="s">
        <v>3284</v>
      </c>
      <c r="C108" s="96" t="s">
        <v>3285</v>
      </c>
      <c r="D108" s="96" t="s">
        <v>3286</v>
      </c>
      <c r="E108" s="96" t="s">
        <v>3287</v>
      </c>
      <c r="F108" s="98" t="s">
        <v>3288</v>
      </c>
      <c r="G108" s="100">
        <v>75002</v>
      </c>
      <c r="H108" s="98" t="s">
        <v>2843</v>
      </c>
      <c r="I108" s="103" t="s">
        <v>4440</v>
      </c>
      <c r="J108" s="59" t="str">
        <f>VLOOKUP(A:A,EMAIL!A:B,2,)</f>
        <v>odile.gelle@culture.gouv.fr</v>
      </c>
      <c r="K108" s="59"/>
      <c r="L108" s="59"/>
      <c r="M108" s="59"/>
      <c r="N108" s="59"/>
      <c r="O108" s="59"/>
      <c r="P108" s="59"/>
    </row>
    <row r="109" spans="1:16" ht="15" x14ac:dyDescent="0.25">
      <c r="A109" s="101">
        <v>24000368</v>
      </c>
      <c r="B109" s="97" t="s">
        <v>3289</v>
      </c>
      <c r="C109" s="96" t="s">
        <v>3290</v>
      </c>
      <c r="D109" s="96" t="s">
        <v>3291</v>
      </c>
      <c r="E109" s="96" t="s">
        <v>3292</v>
      </c>
      <c r="F109" s="98" t="s">
        <v>3293</v>
      </c>
      <c r="G109" s="100">
        <v>33127</v>
      </c>
      <c r="H109" s="98" t="s">
        <v>3294</v>
      </c>
      <c r="I109" s="103" t="s">
        <v>4441</v>
      </c>
      <c r="J109" s="59" t="str">
        <f>VLOOKUP(A:A,EMAIL!A:B,2,)</f>
        <v>Dae-Comptabilite-Fournisseurs@dassault-aviation.com</v>
      </c>
      <c r="K109" s="59"/>
      <c r="L109" s="59"/>
      <c r="M109" s="59"/>
      <c r="N109" s="59"/>
      <c r="O109" s="59"/>
      <c r="P109" s="59"/>
    </row>
    <row r="110" spans="1:16" ht="15" x14ac:dyDescent="0.25">
      <c r="A110" s="101">
        <v>24000668</v>
      </c>
      <c r="B110" s="97" t="s">
        <v>3295</v>
      </c>
      <c r="C110" s="96" t="s">
        <v>3296</v>
      </c>
      <c r="D110" s="96" t="s">
        <v>3297</v>
      </c>
      <c r="E110" s="96" t="s">
        <v>139</v>
      </c>
      <c r="F110" s="98" t="s">
        <v>139</v>
      </c>
      <c r="G110" s="100">
        <v>95320</v>
      </c>
      <c r="H110" s="98" t="s">
        <v>3298</v>
      </c>
      <c r="I110" s="103" t="s">
        <v>4442</v>
      </c>
      <c r="J110" s="59" t="str">
        <f>VLOOKUP(A:A,EMAIL!A:B,2,)</f>
        <v>l.cavin@davril.fr</v>
      </c>
      <c r="K110" s="59"/>
      <c r="L110" s="59"/>
      <c r="M110" s="59"/>
      <c r="N110" s="59"/>
      <c r="O110" s="59"/>
      <c r="P110" s="59"/>
    </row>
    <row r="111" spans="1:16" ht="15" x14ac:dyDescent="0.25">
      <c r="A111" s="101">
        <v>24000705</v>
      </c>
      <c r="B111" s="97" t="s">
        <v>3299</v>
      </c>
      <c r="C111" s="96" t="s">
        <v>3300</v>
      </c>
      <c r="D111" s="96" t="s">
        <v>3301</v>
      </c>
      <c r="E111" s="96" t="s">
        <v>139</v>
      </c>
      <c r="F111" s="98" t="s">
        <v>3302</v>
      </c>
      <c r="G111" s="100">
        <v>69140</v>
      </c>
      <c r="H111" s="98" t="s">
        <v>3303</v>
      </c>
      <c r="I111" s="103" t="s">
        <v>4443</v>
      </c>
      <c r="J111" s="59" t="str">
        <f>VLOOKUP(A:A,EMAIL!A:B,2,)</f>
        <v>comptabilite@dentallproject.com</v>
      </c>
      <c r="K111" s="59"/>
      <c r="L111" s="59"/>
      <c r="M111" s="59"/>
      <c r="N111" s="59"/>
      <c r="O111" s="59"/>
      <c r="P111" s="59"/>
    </row>
    <row r="112" spans="1:16" ht="15" x14ac:dyDescent="0.25">
      <c r="A112" s="101">
        <v>24000387</v>
      </c>
      <c r="B112" s="97" t="s">
        <v>169</v>
      </c>
      <c r="C112" s="96" t="s">
        <v>3304</v>
      </c>
      <c r="D112" s="96" t="s">
        <v>3305</v>
      </c>
      <c r="E112" s="96" t="s">
        <v>139</v>
      </c>
      <c r="F112" s="98" t="s">
        <v>3306</v>
      </c>
      <c r="G112" s="100">
        <v>60128</v>
      </c>
      <c r="H112" s="98" t="s">
        <v>3307</v>
      </c>
      <c r="I112" s="103" t="s">
        <v>4444</v>
      </c>
      <c r="J112" s="59" t="str">
        <f>VLOOKUP(A:A,EMAIL!A:B,2,)</f>
        <v>aurelie.acx@desrues.com, info-france@flokk.com</v>
      </c>
      <c r="K112" s="59"/>
      <c r="L112" s="59"/>
      <c r="M112" s="59"/>
      <c r="N112" s="59"/>
      <c r="O112" s="59"/>
      <c r="P112" s="59"/>
    </row>
    <row r="113" spans="1:16" ht="15" x14ac:dyDescent="0.25">
      <c r="A113" s="101">
        <v>24000595</v>
      </c>
      <c r="B113" s="97" t="s">
        <v>3308</v>
      </c>
      <c r="C113" s="96" t="s">
        <v>3309</v>
      </c>
      <c r="D113" s="96" t="s">
        <v>3310</v>
      </c>
      <c r="E113" s="96" t="s">
        <v>3311</v>
      </c>
      <c r="F113" s="98" t="s">
        <v>3312</v>
      </c>
      <c r="G113" s="100">
        <v>93351</v>
      </c>
      <c r="H113" s="98" t="s">
        <v>3313</v>
      </c>
      <c r="I113" s="103" t="s">
        <v>4445</v>
      </c>
      <c r="J113" s="59" t="str">
        <f>VLOOKUP(A:A,EMAIL!A:B,2,)</f>
        <v>info-france@flokk.com</v>
      </c>
      <c r="K113" s="59"/>
      <c r="L113" s="59"/>
      <c r="M113" s="59"/>
      <c r="N113" s="59"/>
      <c r="O113" s="59"/>
      <c r="P113" s="59"/>
    </row>
    <row r="114" spans="1:16" ht="15" x14ac:dyDescent="0.25">
      <c r="A114" s="101">
        <v>24000636</v>
      </c>
      <c r="B114" s="97" t="s">
        <v>3314</v>
      </c>
      <c r="C114" s="96" t="s">
        <v>3315</v>
      </c>
      <c r="D114" s="96" t="s">
        <v>3316</v>
      </c>
      <c r="E114" s="96" t="s">
        <v>139</v>
      </c>
      <c r="F114" s="98" t="s">
        <v>3317</v>
      </c>
      <c r="G114" s="100">
        <v>63000</v>
      </c>
      <c r="H114" s="98" t="s">
        <v>3318</v>
      </c>
      <c r="I114" s="103" t="s">
        <v>4446</v>
      </c>
      <c r="J114" s="59" t="str">
        <f>VLOOKUP(A:A,EMAIL!A:B,2,)</f>
        <v>compta@distribureau.com</v>
      </c>
      <c r="K114" s="59"/>
      <c r="L114" s="59"/>
      <c r="M114" s="59"/>
      <c r="N114" s="59"/>
      <c r="O114" s="59"/>
      <c r="P114" s="59"/>
    </row>
    <row r="115" spans="1:16" ht="15" x14ac:dyDescent="0.25">
      <c r="A115" s="101">
        <v>7240</v>
      </c>
      <c r="B115" s="97" t="s">
        <v>3319</v>
      </c>
      <c r="C115" s="96" t="s">
        <v>3320</v>
      </c>
      <c r="D115" s="96" t="s">
        <v>3321</v>
      </c>
      <c r="E115" s="96" t="s">
        <v>139</v>
      </c>
      <c r="F115" s="98" t="s">
        <v>3322</v>
      </c>
      <c r="G115" s="98" t="s">
        <v>3323</v>
      </c>
      <c r="H115" s="98" t="s">
        <v>3321</v>
      </c>
      <c r="I115" s="103" t="s">
        <v>4447</v>
      </c>
      <c r="J115" s="59">
        <f>VLOOKUP(A:A,EMAIL!A:B,2,)</f>
        <v>0</v>
      </c>
      <c r="K115" s="59"/>
      <c r="L115" s="59"/>
      <c r="M115" s="59"/>
      <c r="N115" s="59"/>
      <c r="O115" s="59"/>
      <c r="P115" s="59"/>
    </row>
    <row r="116" spans="1:16" ht="15" x14ac:dyDescent="0.25">
      <c r="A116" s="101">
        <v>7240000076</v>
      </c>
      <c r="B116" s="97" t="s">
        <v>3319</v>
      </c>
      <c r="C116" s="96" t="s">
        <v>3324</v>
      </c>
      <c r="D116" s="96" t="s">
        <v>3325</v>
      </c>
      <c r="E116" s="96" t="s">
        <v>139</v>
      </c>
      <c r="F116" s="98" t="s">
        <v>3326</v>
      </c>
      <c r="G116" s="100">
        <v>92300</v>
      </c>
      <c r="H116" s="98" t="s">
        <v>3327</v>
      </c>
      <c r="I116" s="103" t="s">
        <v>139</v>
      </c>
      <c r="J116" s="59" t="str">
        <f>VLOOKUP(A:A,EMAIL!A:B,2,)</f>
        <v>info-france@flokk.com</v>
      </c>
      <c r="K116" s="59"/>
      <c r="L116" s="59"/>
      <c r="M116" s="59"/>
      <c r="N116" s="59"/>
      <c r="O116" s="59"/>
      <c r="P116" s="59"/>
    </row>
    <row r="117" spans="1:16" ht="15" x14ac:dyDescent="0.25">
      <c r="A117" s="101">
        <v>7240000081</v>
      </c>
      <c r="B117" s="97" t="s">
        <v>3319</v>
      </c>
      <c r="C117" s="96" t="s">
        <v>3328</v>
      </c>
      <c r="D117" s="96" t="s">
        <v>3329</v>
      </c>
      <c r="E117" s="96" t="s">
        <v>3330</v>
      </c>
      <c r="F117" s="98" t="s">
        <v>3331</v>
      </c>
      <c r="G117" s="100">
        <v>92602</v>
      </c>
      <c r="H117" s="98" t="s">
        <v>3332</v>
      </c>
      <c r="I117" s="103" t="s">
        <v>139</v>
      </c>
      <c r="J117" s="59" t="str">
        <f>VLOOKUP(A:A,EMAIL!A:B,2,)</f>
        <v>info-france@flokk.com</v>
      </c>
      <c r="K117" s="59"/>
      <c r="L117" s="59"/>
      <c r="M117" s="59"/>
      <c r="N117" s="59"/>
      <c r="O117" s="59"/>
      <c r="P117" s="59"/>
    </row>
    <row r="118" spans="1:16" ht="15" x14ac:dyDescent="0.25">
      <c r="A118" s="101">
        <v>7240000221</v>
      </c>
      <c r="B118" s="97" t="s">
        <v>3319</v>
      </c>
      <c r="C118" s="96" t="s">
        <v>3333</v>
      </c>
      <c r="D118" s="96" t="s">
        <v>3334</v>
      </c>
      <c r="E118" s="96" t="s">
        <v>139</v>
      </c>
      <c r="F118" s="98" t="s">
        <v>3335</v>
      </c>
      <c r="G118" s="100">
        <v>75004</v>
      </c>
      <c r="H118" s="98" t="s">
        <v>2843</v>
      </c>
      <c r="I118" s="103" t="s">
        <v>139</v>
      </c>
      <c r="J118" s="59">
        <f>VLOOKUP(A:A,EMAIL!A:B,2,)</f>
        <v>0</v>
      </c>
      <c r="K118" s="59"/>
      <c r="L118" s="59"/>
      <c r="M118" s="59"/>
      <c r="N118" s="59"/>
      <c r="O118" s="59"/>
      <c r="P118" s="59"/>
    </row>
    <row r="119" spans="1:16" ht="15" x14ac:dyDescent="0.25">
      <c r="A119" s="101">
        <v>7240000223</v>
      </c>
      <c r="B119" s="97" t="s">
        <v>3319</v>
      </c>
      <c r="C119" s="96" t="s">
        <v>3336</v>
      </c>
      <c r="D119" s="96" t="s">
        <v>3337</v>
      </c>
      <c r="E119" s="96" t="s">
        <v>139</v>
      </c>
      <c r="F119" s="98" t="s">
        <v>3338</v>
      </c>
      <c r="G119" s="100">
        <v>75015</v>
      </c>
      <c r="H119" s="98" t="s">
        <v>3339</v>
      </c>
      <c r="I119" s="103" t="s">
        <v>4448</v>
      </c>
      <c r="J119" s="59">
        <f>VLOOKUP(A:A,EMAIL!A:B,2,)</f>
        <v>0</v>
      </c>
      <c r="K119" s="59"/>
      <c r="L119" s="59"/>
      <c r="M119" s="59"/>
      <c r="N119" s="59"/>
      <c r="O119" s="59"/>
      <c r="P119" s="59"/>
    </row>
    <row r="120" spans="1:16" ht="15" x14ac:dyDescent="0.25">
      <c r="A120" s="101">
        <v>7241</v>
      </c>
      <c r="B120" s="97" t="s">
        <v>3319</v>
      </c>
      <c r="C120" s="96" t="s">
        <v>3340</v>
      </c>
      <c r="D120" s="96" t="s">
        <v>3321</v>
      </c>
      <c r="E120" s="96" t="s">
        <v>139</v>
      </c>
      <c r="F120" s="98" t="s">
        <v>3322</v>
      </c>
      <c r="G120" s="98" t="s">
        <v>3323</v>
      </c>
      <c r="H120" s="98" t="s">
        <v>3321</v>
      </c>
      <c r="I120" s="103" t="s">
        <v>4447</v>
      </c>
      <c r="J120" s="59">
        <f>VLOOKUP(A:A,EMAIL!A:B,2,)</f>
        <v>0</v>
      </c>
      <c r="K120" s="59"/>
      <c r="L120" s="59"/>
      <c r="M120" s="59"/>
      <c r="N120" s="59"/>
      <c r="O120" s="59"/>
      <c r="P120" s="59"/>
    </row>
    <row r="121" spans="1:16" ht="15" x14ac:dyDescent="0.25">
      <c r="A121" s="101">
        <v>7244</v>
      </c>
      <c r="B121" s="97" t="s">
        <v>3319</v>
      </c>
      <c r="C121" s="96" t="s">
        <v>3341</v>
      </c>
      <c r="D121" s="96" t="s">
        <v>3321</v>
      </c>
      <c r="E121" s="96" t="s">
        <v>139</v>
      </c>
      <c r="F121" s="98" t="s">
        <v>3322</v>
      </c>
      <c r="G121" s="98" t="s">
        <v>3323</v>
      </c>
      <c r="H121" s="98" t="s">
        <v>3321</v>
      </c>
      <c r="I121" s="103" t="s">
        <v>4447</v>
      </c>
      <c r="J121" s="59">
        <f>VLOOKUP(A:A,EMAIL!A:B,2,)</f>
        <v>0</v>
      </c>
      <c r="K121" s="59"/>
      <c r="L121" s="59"/>
      <c r="M121" s="59"/>
      <c r="N121" s="59"/>
      <c r="O121" s="59"/>
      <c r="P121" s="59"/>
    </row>
    <row r="122" spans="1:16" ht="15" x14ac:dyDescent="0.25">
      <c r="A122" s="101">
        <v>24000627</v>
      </c>
      <c r="B122" s="97" t="s">
        <v>3342</v>
      </c>
      <c r="C122" s="96" t="s">
        <v>3342</v>
      </c>
      <c r="D122" s="96" t="s">
        <v>3343</v>
      </c>
      <c r="E122" s="96" t="s">
        <v>3344</v>
      </c>
      <c r="F122" s="98" t="s">
        <v>3345</v>
      </c>
      <c r="G122" s="100">
        <v>13013</v>
      </c>
      <c r="H122" s="98" t="s">
        <v>201</v>
      </c>
      <c r="I122" s="103" t="s">
        <v>4449</v>
      </c>
      <c r="J122" s="59" t="str">
        <f>VLOOKUP(A:A,EMAIL!A:B,2,)</f>
        <v>isabelle.dimatteo@dmbconcept.com</v>
      </c>
      <c r="K122" s="59"/>
      <c r="L122" s="59"/>
      <c r="M122" s="59"/>
      <c r="N122" s="59"/>
      <c r="O122" s="59"/>
      <c r="P122" s="59"/>
    </row>
    <row r="123" spans="1:16" ht="15" x14ac:dyDescent="0.25">
      <c r="A123" s="101">
        <v>24000360</v>
      </c>
      <c r="B123" s="97" t="s">
        <v>3346</v>
      </c>
      <c r="C123" s="96" t="s">
        <v>3346</v>
      </c>
      <c r="D123" s="96" t="s">
        <v>185</v>
      </c>
      <c r="E123" s="96" t="s">
        <v>139</v>
      </c>
      <c r="F123" s="98" t="s">
        <v>139</v>
      </c>
      <c r="G123" s="100">
        <v>75010</v>
      </c>
      <c r="H123" s="98" t="s">
        <v>140</v>
      </c>
      <c r="I123" s="103" t="s">
        <v>4450</v>
      </c>
      <c r="J123" s="59" t="str">
        <f>VLOOKUP(A:A,EMAIL!A:B,2,)</f>
        <v>v.rondeau@domnis.fr</v>
      </c>
      <c r="K123" s="59"/>
      <c r="L123" s="59"/>
      <c r="M123" s="59"/>
      <c r="N123" s="59"/>
      <c r="O123" s="59"/>
      <c r="P123" s="59"/>
    </row>
    <row r="124" spans="1:16" ht="15" x14ac:dyDescent="0.25">
      <c r="A124" s="101">
        <v>24000687</v>
      </c>
      <c r="B124" s="97" t="s">
        <v>3347</v>
      </c>
      <c r="C124" s="96" t="s">
        <v>3348</v>
      </c>
      <c r="D124" s="96" t="s">
        <v>3349</v>
      </c>
      <c r="E124" s="96" t="s">
        <v>139</v>
      </c>
      <c r="F124" s="98" t="s">
        <v>3350</v>
      </c>
      <c r="G124" s="100">
        <v>92150</v>
      </c>
      <c r="H124" s="98" t="s">
        <v>194</v>
      </c>
      <c r="I124" s="103" t="s">
        <v>4451</v>
      </c>
      <c r="J124" s="59" t="str">
        <f>VLOOKUP(A:A,EMAIL!A:B,2,)</f>
        <v>audrey.gabelus@drom.com</v>
      </c>
      <c r="K124" s="59"/>
      <c r="L124" s="59"/>
      <c r="M124" s="59"/>
      <c r="N124" s="59"/>
      <c r="O124" s="59"/>
      <c r="P124" s="59"/>
    </row>
    <row r="125" spans="1:16" ht="15" x14ac:dyDescent="0.25">
      <c r="A125" s="101">
        <v>7240000120</v>
      </c>
      <c r="B125" s="97" t="s">
        <v>3351</v>
      </c>
      <c r="C125" s="96" t="s">
        <v>3351</v>
      </c>
      <c r="D125" s="96" t="s">
        <v>3352</v>
      </c>
      <c r="E125" s="96" t="s">
        <v>3353</v>
      </c>
      <c r="F125" s="98" t="s">
        <v>3354</v>
      </c>
      <c r="G125" s="100">
        <v>75738</v>
      </c>
      <c r="H125" s="98" t="s">
        <v>3355</v>
      </c>
      <c r="I125" s="103" t="s">
        <v>139</v>
      </c>
      <c r="J125" s="59">
        <f>VLOOKUP(A:A,EMAIL!A:B,2,)</f>
        <v>0</v>
      </c>
      <c r="K125" s="59"/>
      <c r="L125" s="59"/>
      <c r="M125" s="59"/>
      <c r="N125" s="59"/>
      <c r="O125" s="59"/>
      <c r="P125" s="59"/>
    </row>
    <row r="126" spans="1:16" ht="15" x14ac:dyDescent="0.25">
      <c r="A126" s="101">
        <v>24000632</v>
      </c>
      <c r="B126" s="97" t="s">
        <v>3356</v>
      </c>
      <c r="C126" s="96" t="s">
        <v>3357</v>
      </c>
      <c r="D126" s="96" t="s">
        <v>3358</v>
      </c>
      <c r="E126" s="96" t="s">
        <v>139</v>
      </c>
      <c r="F126" s="98" t="s">
        <v>3359</v>
      </c>
      <c r="G126" s="100">
        <v>1170</v>
      </c>
      <c r="H126" s="98" t="s">
        <v>202</v>
      </c>
      <c r="I126" s="103" t="s">
        <v>4452</v>
      </c>
      <c r="J126" s="59" t="str">
        <f>VLOOKUP(A:A,EMAIL!A:B,2,)</f>
        <v>secretariat@ebi.fr</v>
      </c>
      <c r="K126" s="59"/>
      <c r="L126" s="59"/>
      <c r="M126" s="59"/>
      <c r="N126" s="59"/>
      <c r="O126" s="59"/>
      <c r="P126" s="59"/>
    </row>
    <row r="127" spans="1:16" ht="15" x14ac:dyDescent="0.25">
      <c r="A127" s="101">
        <v>24000351</v>
      </c>
      <c r="B127" s="97" t="s">
        <v>3360</v>
      </c>
      <c r="C127" s="96" t="s">
        <v>3361</v>
      </c>
      <c r="D127" s="96" t="s">
        <v>3362</v>
      </c>
      <c r="E127" s="96" t="s">
        <v>3363</v>
      </c>
      <c r="F127" s="98" t="s">
        <v>3364</v>
      </c>
      <c r="G127" s="100">
        <v>92141</v>
      </c>
      <c r="H127" s="98" t="s">
        <v>3365</v>
      </c>
      <c r="I127" s="103" t="s">
        <v>4453</v>
      </c>
      <c r="J127" s="59" t="str">
        <f>VLOOKUP(A:A,EMAIL!A:B,2,)</f>
        <v>info-france@flokk.com</v>
      </c>
      <c r="K127" s="59"/>
      <c r="L127" s="59"/>
      <c r="M127" s="59"/>
      <c r="N127" s="59"/>
      <c r="O127" s="59"/>
      <c r="P127" s="59"/>
    </row>
    <row r="128" spans="1:16" ht="15" x14ac:dyDescent="0.25">
      <c r="A128" s="101">
        <v>24000681</v>
      </c>
      <c r="B128" s="97" t="s">
        <v>3366</v>
      </c>
      <c r="C128" s="96" t="s">
        <v>3367</v>
      </c>
      <c r="D128" s="96" t="s">
        <v>3368</v>
      </c>
      <c r="E128" s="96" t="s">
        <v>139</v>
      </c>
      <c r="F128" s="98" t="s">
        <v>3369</v>
      </c>
      <c r="G128" s="100">
        <v>76174</v>
      </c>
      <c r="H128" s="98" t="s">
        <v>3370</v>
      </c>
      <c r="I128" s="103" t="s">
        <v>4454</v>
      </c>
      <c r="J128" s="59" t="str">
        <f>VLOOKUP(A:A,EMAIL!A:B,2,)</f>
        <v>edfsa-fournisseurs-nanterre@edf.fr</v>
      </c>
      <c r="K128" s="59"/>
      <c r="L128" s="59"/>
      <c r="M128" s="59"/>
      <c r="N128" s="59"/>
      <c r="O128" s="59"/>
      <c r="P128" s="59"/>
    </row>
    <row r="129" spans="1:16" ht="15" x14ac:dyDescent="0.25">
      <c r="A129" s="101">
        <v>24000566</v>
      </c>
      <c r="B129" s="97" t="s">
        <v>3371</v>
      </c>
      <c r="C129" s="96" t="s">
        <v>3372</v>
      </c>
      <c r="D129" s="96" t="s">
        <v>3373</v>
      </c>
      <c r="E129" s="96" t="s">
        <v>139</v>
      </c>
      <c r="F129" s="98" t="s">
        <v>3374</v>
      </c>
      <c r="G129" s="100">
        <v>13858</v>
      </c>
      <c r="H129" s="98" t="s">
        <v>3375</v>
      </c>
      <c r="I129" s="103" t="s">
        <v>4455</v>
      </c>
      <c r="J129" s="59" t="str">
        <f>VLOOKUP(A:A,EMAIL!A:B,2,)</f>
        <v>comptabilite@edwardmobilier.com</v>
      </c>
      <c r="K129" s="59"/>
      <c r="L129" s="59"/>
      <c r="M129" s="59"/>
      <c r="N129" s="59"/>
      <c r="O129" s="59"/>
      <c r="P129" s="59"/>
    </row>
    <row r="130" spans="1:16" ht="15" x14ac:dyDescent="0.25">
      <c r="A130" s="101">
        <v>24000474</v>
      </c>
      <c r="B130" s="97" t="s">
        <v>3376</v>
      </c>
      <c r="C130" s="96" t="s">
        <v>3377</v>
      </c>
      <c r="D130" s="96" t="s">
        <v>3378</v>
      </c>
      <c r="E130" s="96" t="s">
        <v>3379</v>
      </c>
      <c r="F130" s="98" t="s">
        <v>3380</v>
      </c>
      <c r="G130" s="100">
        <v>94200</v>
      </c>
      <c r="H130" s="98" t="s">
        <v>3381</v>
      </c>
      <c r="I130" s="103" t="s">
        <v>4456</v>
      </c>
      <c r="J130" s="59" t="str">
        <f>VLOOKUP(A:A,EMAIL!A:B,2,)</f>
        <v>fabrice.mabialah@efs.sante.fr</v>
      </c>
      <c r="K130" s="59"/>
      <c r="L130" s="59"/>
      <c r="M130" s="59"/>
      <c r="N130" s="59"/>
      <c r="O130" s="59"/>
      <c r="P130" s="59"/>
    </row>
    <row r="131" spans="1:16" ht="15" x14ac:dyDescent="0.25">
      <c r="A131" s="101">
        <v>24000461</v>
      </c>
      <c r="B131" s="97" t="s">
        <v>3382</v>
      </c>
      <c r="C131" s="96" t="s">
        <v>3383</v>
      </c>
      <c r="D131" s="96" t="s">
        <v>3384</v>
      </c>
      <c r="E131" s="96" t="s">
        <v>3385</v>
      </c>
      <c r="F131" s="98" t="s">
        <v>3386</v>
      </c>
      <c r="G131" s="100">
        <v>92400</v>
      </c>
      <c r="H131" s="98" t="s">
        <v>219</v>
      </c>
      <c r="I131" s="103" t="s">
        <v>4457</v>
      </c>
      <c r="J131" s="59" t="str">
        <f>VLOOKUP(A:A,EMAIL!A:B,2,)</f>
        <v>j.volcker@egencia.fr</v>
      </c>
      <c r="K131" s="59"/>
      <c r="L131" s="59"/>
      <c r="M131" s="59"/>
      <c r="N131" s="59"/>
      <c r="O131" s="59"/>
      <c r="P131" s="59"/>
    </row>
    <row r="132" spans="1:16" ht="15" x14ac:dyDescent="0.25">
      <c r="A132" s="101">
        <v>24000656</v>
      </c>
      <c r="B132" s="97" t="s">
        <v>3387</v>
      </c>
      <c r="C132" s="96" t="s">
        <v>3387</v>
      </c>
      <c r="D132" s="96" t="s">
        <v>3388</v>
      </c>
      <c r="E132" s="96" t="s">
        <v>3389</v>
      </c>
      <c r="F132" s="98" t="s">
        <v>139</v>
      </c>
      <c r="G132" s="100">
        <v>38300</v>
      </c>
      <c r="H132" s="98" t="s">
        <v>3390</v>
      </c>
      <c r="I132" s="103" t="s">
        <v>4458</v>
      </c>
      <c r="J132" s="59" t="str">
        <f>VLOOKUP(A:A,EMAIL!A:B,2,)</f>
        <v>elcom.gestion@elcom.fr</v>
      </c>
      <c r="K132" s="59"/>
      <c r="L132" s="59"/>
      <c r="M132" s="59"/>
      <c r="N132" s="59"/>
      <c r="O132" s="59"/>
      <c r="P132" s="59"/>
    </row>
    <row r="133" spans="1:16" ht="15" x14ac:dyDescent="0.25">
      <c r="A133" s="101">
        <v>24000664</v>
      </c>
      <c r="B133" s="97" t="s">
        <v>3391</v>
      </c>
      <c r="C133" s="96" t="s">
        <v>3392</v>
      </c>
      <c r="D133" s="96" t="s">
        <v>3393</v>
      </c>
      <c r="E133" s="96" t="s">
        <v>139</v>
      </c>
      <c r="F133" s="98" t="s">
        <v>139</v>
      </c>
      <c r="G133" s="100">
        <v>75013</v>
      </c>
      <c r="H133" s="98" t="s">
        <v>140</v>
      </c>
      <c r="I133" s="103" t="s">
        <v>4459</v>
      </c>
      <c r="J133" s="59" t="str">
        <f>VLOOKUP(A:A,EMAIL!A:B,2,)</f>
        <v>chantal.daudon@enaudlpoux.com</v>
      </c>
      <c r="K133" s="59"/>
      <c r="L133" s="59"/>
      <c r="M133" s="59"/>
      <c r="N133" s="59"/>
      <c r="O133" s="59"/>
      <c r="P133" s="59"/>
    </row>
    <row r="134" spans="1:16" ht="15" x14ac:dyDescent="0.25">
      <c r="A134" s="101">
        <v>24000630</v>
      </c>
      <c r="B134" s="97" t="s">
        <v>3394</v>
      </c>
      <c r="C134" s="96" t="s">
        <v>3395</v>
      </c>
      <c r="D134" s="96" t="s">
        <v>3396</v>
      </c>
      <c r="E134" s="96" t="s">
        <v>139</v>
      </c>
      <c r="F134" s="98" t="s">
        <v>3397</v>
      </c>
      <c r="G134" s="100">
        <v>98000</v>
      </c>
      <c r="H134" s="98" t="s">
        <v>197</v>
      </c>
      <c r="I134" s="103" t="s">
        <v>4460</v>
      </c>
      <c r="J134" s="59" t="str">
        <f>VLOOKUP(A:A,EMAIL!A:B,2,)</f>
        <v>acastaldi@ellipse-scs.com</v>
      </c>
      <c r="K134" s="59"/>
      <c r="L134" s="59"/>
      <c r="M134" s="59"/>
      <c r="N134" s="59"/>
      <c r="O134" s="59"/>
      <c r="P134" s="59"/>
    </row>
    <row r="135" spans="1:16" ht="15" x14ac:dyDescent="0.25">
      <c r="A135" s="101">
        <v>24000558</v>
      </c>
      <c r="B135" s="97" t="s">
        <v>188</v>
      </c>
      <c r="C135" s="96" t="s">
        <v>3398</v>
      </c>
      <c r="D135" s="96" t="s">
        <v>3399</v>
      </c>
      <c r="E135" s="96" t="s">
        <v>3400</v>
      </c>
      <c r="F135" s="98" t="s">
        <v>3401</v>
      </c>
      <c r="G135" s="100">
        <v>95008</v>
      </c>
      <c r="H135" s="98" t="s">
        <v>3402</v>
      </c>
      <c r="I135" s="103" t="s">
        <v>4461</v>
      </c>
      <c r="J135" s="59" t="str">
        <f>VLOOKUP(A:A,EMAIL!A:B,2,)</f>
        <v>infos@ste-enter.com</v>
      </c>
      <c r="K135" s="59"/>
      <c r="L135" s="59"/>
      <c r="M135" s="59"/>
      <c r="N135" s="59"/>
      <c r="O135" s="59"/>
      <c r="P135" s="59"/>
    </row>
    <row r="136" spans="1:16" ht="15" x14ac:dyDescent="0.25">
      <c r="A136" s="101">
        <v>24000406</v>
      </c>
      <c r="B136" s="97" t="s">
        <v>3403</v>
      </c>
      <c r="C136" s="96" t="s">
        <v>3404</v>
      </c>
      <c r="D136" s="96" t="s">
        <v>3405</v>
      </c>
      <c r="E136" s="96" t="s">
        <v>139</v>
      </c>
      <c r="F136" s="98" t="s">
        <v>139</v>
      </c>
      <c r="G136" s="100">
        <v>94210</v>
      </c>
      <c r="H136" s="98" t="s">
        <v>3406</v>
      </c>
      <c r="I136" s="103" t="s">
        <v>4462</v>
      </c>
      <c r="J136" s="59" t="str">
        <f>VLOOKUP(A:A,EMAIL!A:B,2,)</f>
        <v>laetitia.conthe@equilibre-france-ergonomie.fr</v>
      </c>
      <c r="K136" s="59"/>
      <c r="L136" s="59"/>
      <c r="M136" s="59"/>
      <c r="N136" s="59"/>
      <c r="O136" s="59"/>
      <c r="P136" s="59"/>
    </row>
    <row r="137" spans="1:16" ht="15" x14ac:dyDescent="0.25">
      <c r="A137" s="101">
        <v>24000309</v>
      </c>
      <c r="B137" s="97" t="s">
        <v>3407</v>
      </c>
      <c r="C137" s="96" t="s">
        <v>3408</v>
      </c>
      <c r="D137" s="96" t="s">
        <v>153</v>
      </c>
      <c r="E137" s="96" t="s">
        <v>139</v>
      </c>
      <c r="F137" s="98" t="s">
        <v>3409</v>
      </c>
      <c r="G137" s="100">
        <v>52100</v>
      </c>
      <c r="H137" s="98" t="s">
        <v>3410</v>
      </c>
      <c r="I137" s="103" t="s">
        <v>4463</v>
      </c>
      <c r="J137" s="59" t="str">
        <f>VLOOKUP(A:A,EMAIL!A:B,2,)</f>
        <v>annie.lopez@equipburo.net,karine@equipburo.net,</v>
      </c>
      <c r="K137" s="59"/>
      <c r="L137" s="59"/>
      <c r="M137" s="59"/>
      <c r="N137" s="59"/>
      <c r="O137" s="59"/>
      <c r="P137" s="59"/>
    </row>
    <row r="138" spans="1:16" ht="15" x14ac:dyDescent="0.25">
      <c r="A138" s="101">
        <v>24000615</v>
      </c>
      <c r="B138" s="97" t="s">
        <v>3411</v>
      </c>
      <c r="C138" s="96" t="s">
        <v>3412</v>
      </c>
      <c r="D138" s="96" t="s">
        <v>3413</v>
      </c>
      <c r="E138" s="96" t="s">
        <v>3414</v>
      </c>
      <c r="F138" s="98" t="s">
        <v>3415</v>
      </c>
      <c r="G138" s="100">
        <v>89470</v>
      </c>
      <c r="H138" s="98" t="s">
        <v>3416</v>
      </c>
      <c r="I138" s="103" t="s">
        <v>4464</v>
      </c>
      <c r="J138" s="59" t="str">
        <f>VLOOKUP(A:A,EMAIL!A:B,2,)</f>
        <v>89equipburo@wanadoo.fr</v>
      </c>
      <c r="K138" s="59"/>
      <c r="L138" s="59"/>
      <c r="M138" s="59"/>
      <c r="N138" s="59"/>
      <c r="O138" s="59"/>
      <c r="P138" s="59"/>
    </row>
    <row r="139" spans="1:16" ht="15" x14ac:dyDescent="0.25">
      <c r="A139" s="101">
        <v>24000680</v>
      </c>
      <c r="B139" s="97" t="s">
        <v>3417</v>
      </c>
      <c r="C139" s="96" t="s">
        <v>3418</v>
      </c>
      <c r="D139" s="96" t="s">
        <v>3419</v>
      </c>
      <c r="E139" s="96" t="s">
        <v>139</v>
      </c>
      <c r="F139" s="98" t="s">
        <v>3420</v>
      </c>
      <c r="G139" s="98" t="s">
        <v>139</v>
      </c>
      <c r="H139" s="98" t="s">
        <v>220</v>
      </c>
      <c r="I139" s="103" t="s">
        <v>4465</v>
      </c>
      <c r="J139" s="59" t="str">
        <f>VLOOKUP(A:A,EMAIL!A:B,2,)</f>
        <v>js.ergoformburo@gmail.com</v>
      </c>
      <c r="K139" s="59"/>
      <c r="L139" s="59"/>
      <c r="M139" s="59"/>
      <c r="N139" s="59"/>
      <c r="O139" s="59"/>
      <c r="P139" s="59"/>
    </row>
    <row r="140" spans="1:16" ht="15" x14ac:dyDescent="0.25">
      <c r="A140" s="101">
        <v>24000614</v>
      </c>
      <c r="B140" s="97" t="s">
        <v>3421</v>
      </c>
      <c r="C140" s="96" t="s">
        <v>3422</v>
      </c>
      <c r="D140" s="96" t="s">
        <v>3423</v>
      </c>
      <c r="E140" s="96" t="s">
        <v>139</v>
      </c>
      <c r="F140" s="98" t="s">
        <v>3424</v>
      </c>
      <c r="G140" s="100">
        <v>94120</v>
      </c>
      <c r="H140" s="98" t="s">
        <v>3425</v>
      </c>
      <c r="I140" s="103" t="s">
        <v>4466</v>
      </c>
      <c r="J140" s="59" t="str">
        <f>VLOOKUP(A:A,EMAIL!A:B,2,)</f>
        <v>contact@ergo-project.com;p.surdi@neo-forma.fr</v>
      </c>
      <c r="K140" s="59"/>
      <c r="L140" s="59"/>
      <c r="M140" s="59"/>
      <c r="N140" s="59"/>
      <c r="O140" s="59"/>
      <c r="P140" s="59"/>
    </row>
    <row r="141" spans="1:16" ht="15" x14ac:dyDescent="0.25">
      <c r="A141" s="101">
        <v>24000418</v>
      </c>
      <c r="B141" s="97" t="s">
        <v>3426</v>
      </c>
      <c r="C141" s="96" t="s">
        <v>3427</v>
      </c>
      <c r="D141" s="96" t="s">
        <v>3428</v>
      </c>
      <c r="E141" s="96" t="s">
        <v>139</v>
      </c>
      <c r="F141" s="98" t="s">
        <v>3429</v>
      </c>
      <c r="G141" s="100">
        <v>75001</v>
      </c>
      <c r="H141" s="98" t="s">
        <v>2843</v>
      </c>
      <c r="I141" s="103" t="s">
        <v>4467</v>
      </c>
      <c r="J141" s="59" t="str">
        <f>VLOOKUP(A:A,EMAIL!A:B,2,)</f>
        <v>philippe.pajot@ergo-360.com</v>
      </c>
      <c r="K141" s="59"/>
      <c r="L141" s="59"/>
      <c r="M141" s="59"/>
      <c r="N141" s="59"/>
      <c r="O141" s="59"/>
      <c r="P141" s="59"/>
    </row>
    <row r="142" spans="1:16" ht="15" x14ac:dyDescent="0.25">
      <c r="A142" s="101">
        <v>24000460</v>
      </c>
      <c r="B142" s="97" t="s">
        <v>3430</v>
      </c>
      <c r="C142" s="96" t="s">
        <v>3431</v>
      </c>
      <c r="D142" s="96" t="s">
        <v>3432</v>
      </c>
      <c r="E142" s="96" t="s">
        <v>139</v>
      </c>
      <c r="F142" s="98" t="s">
        <v>3433</v>
      </c>
      <c r="G142" s="100">
        <v>6370</v>
      </c>
      <c r="H142" s="98" t="s">
        <v>3434</v>
      </c>
      <c r="I142" s="103" t="s">
        <v>4468</v>
      </c>
      <c r="J142" s="59" t="str">
        <f>VLOOKUP(A:A,EMAIL!A:B,2,)</f>
        <v>j.bacon@ergo-office.fr</v>
      </c>
      <c r="K142" s="59"/>
      <c r="L142" s="59"/>
      <c r="M142" s="59"/>
      <c r="N142" s="59"/>
      <c r="O142" s="59"/>
      <c r="P142" s="59"/>
    </row>
    <row r="143" spans="1:16" ht="15" x14ac:dyDescent="0.25">
      <c r="A143" s="101">
        <v>24000419</v>
      </c>
      <c r="B143" s="97" t="s">
        <v>3435</v>
      </c>
      <c r="C143" s="96" t="s">
        <v>3436</v>
      </c>
      <c r="D143" s="96" t="s">
        <v>3437</v>
      </c>
      <c r="E143" s="96" t="s">
        <v>3438</v>
      </c>
      <c r="F143" s="98" t="s">
        <v>3439</v>
      </c>
      <c r="G143" s="100">
        <v>69380</v>
      </c>
      <c r="H143" s="98" t="s">
        <v>3440</v>
      </c>
      <c r="I143" s="103" t="s">
        <v>4469</v>
      </c>
      <c r="J143" s="59" t="str">
        <f>VLOOKUP(A:A,EMAIL!A:B,2,)</f>
        <v>philippe.boulat@ergomob.fr</v>
      </c>
      <c r="K143" s="59"/>
      <c r="L143" s="59"/>
      <c r="M143" s="59"/>
      <c r="N143" s="59"/>
      <c r="O143" s="59"/>
      <c r="P143" s="59"/>
    </row>
    <row r="144" spans="1:16" ht="15" x14ac:dyDescent="0.25">
      <c r="A144" s="101">
        <v>24000505</v>
      </c>
      <c r="B144" s="97" t="s">
        <v>3441</v>
      </c>
      <c r="C144" s="96" t="s">
        <v>3442</v>
      </c>
      <c r="D144" s="96" t="s">
        <v>3443</v>
      </c>
      <c r="E144" s="96" t="s">
        <v>3444</v>
      </c>
      <c r="F144" s="98" t="s">
        <v>3445</v>
      </c>
      <c r="G144" s="100">
        <v>13240</v>
      </c>
      <c r="H144" s="98" t="s">
        <v>3446</v>
      </c>
      <c r="I144" s="103" t="s">
        <v>4470</v>
      </c>
      <c r="J144" s="59" t="str">
        <f>VLOOKUP(A:A,EMAIL!A:B,2,)</f>
        <v>ergones@orange.fr</v>
      </c>
      <c r="K144" s="59"/>
      <c r="L144" s="59"/>
      <c r="M144" s="59"/>
      <c r="N144" s="59"/>
      <c r="O144" s="59"/>
      <c r="P144" s="59"/>
    </row>
    <row r="145" spans="1:16" ht="15" x14ac:dyDescent="0.25">
      <c r="A145" s="101">
        <v>24000414</v>
      </c>
      <c r="B145" s="97" t="s">
        <v>3447</v>
      </c>
      <c r="C145" s="96" t="s">
        <v>3448</v>
      </c>
      <c r="D145" s="96" t="s">
        <v>3449</v>
      </c>
      <c r="E145" s="96" t="s">
        <v>139</v>
      </c>
      <c r="F145" s="98" t="s">
        <v>3450</v>
      </c>
      <c r="G145" s="100">
        <v>67100</v>
      </c>
      <c r="H145" s="98" t="s">
        <v>174</v>
      </c>
      <c r="I145" s="103" t="s">
        <v>4471</v>
      </c>
      <c r="J145" s="59" t="str">
        <f>VLOOKUP(A:A,EMAIL!A:B,2,)</f>
        <v>fantoine@i-ergonomia.com</v>
      </c>
      <c r="K145" s="59"/>
      <c r="L145" s="59"/>
      <c r="M145" s="59"/>
      <c r="N145" s="59"/>
      <c r="O145" s="59"/>
      <c r="P145" s="59"/>
    </row>
    <row r="146" spans="1:16" ht="15" x14ac:dyDescent="0.25">
      <c r="A146" s="101">
        <v>24000412</v>
      </c>
      <c r="B146" s="97" t="s">
        <v>3451</v>
      </c>
      <c r="C146" s="96" t="s">
        <v>3452</v>
      </c>
      <c r="D146" s="96" t="s">
        <v>3453</v>
      </c>
      <c r="E146" s="96" t="s">
        <v>139</v>
      </c>
      <c r="F146" s="98" t="s">
        <v>3454</v>
      </c>
      <c r="G146" s="100">
        <v>59320</v>
      </c>
      <c r="H146" s="98" t="s">
        <v>3455</v>
      </c>
      <c r="I146" s="103" t="s">
        <v>4472</v>
      </c>
      <c r="J146" s="59" t="str">
        <f>VLOOKUP(A:A,EMAIL!A:B,2,)</f>
        <v>mdepaeuw@ergonomiedesign.com</v>
      </c>
      <c r="K146" s="59"/>
      <c r="L146" s="59"/>
      <c r="M146" s="59"/>
      <c r="N146" s="59"/>
      <c r="O146" s="59"/>
      <c r="P146" s="59"/>
    </row>
    <row r="147" spans="1:16" ht="15" x14ac:dyDescent="0.25">
      <c r="A147" s="101">
        <v>24000653</v>
      </c>
      <c r="B147" s="97" t="s">
        <v>3456</v>
      </c>
      <c r="C147" s="96" t="s">
        <v>3457</v>
      </c>
      <c r="D147" s="96" t="s">
        <v>3458</v>
      </c>
      <c r="E147" s="96" t="s">
        <v>3459</v>
      </c>
      <c r="F147" s="98" t="s">
        <v>3460</v>
      </c>
      <c r="G147" s="100">
        <v>65000</v>
      </c>
      <c r="H147" s="98" t="s">
        <v>3461</v>
      </c>
      <c r="I147" s="103" t="s">
        <v>4473</v>
      </c>
      <c r="J147" s="59" t="str">
        <f>VLOOKUP(A:A,EMAIL!A:B,2,)</f>
        <v>administration@espacesetvolumes.fr</v>
      </c>
      <c r="K147" s="59"/>
      <c r="L147" s="59"/>
      <c r="M147" s="59"/>
      <c r="N147" s="59"/>
      <c r="O147" s="59"/>
      <c r="P147" s="59"/>
    </row>
    <row r="148" spans="1:16" ht="15" x14ac:dyDescent="0.25">
      <c r="A148" s="101">
        <v>24000411</v>
      </c>
      <c r="B148" s="97" t="s">
        <v>3462</v>
      </c>
      <c r="C148" s="96" t="s">
        <v>3463</v>
      </c>
      <c r="D148" s="96" t="s">
        <v>3464</v>
      </c>
      <c r="E148" s="96" t="s">
        <v>139</v>
      </c>
      <c r="F148" s="98" t="s">
        <v>3465</v>
      </c>
      <c r="G148" s="100">
        <v>59420</v>
      </c>
      <c r="H148" s="98" t="s">
        <v>173</v>
      </c>
      <c r="I148" s="103" t="s">
        <v>4474</v>
      </c>
      <c r="J148" s="59" t="str">
        <f>VLOOKUP(A:A,EMAIL!A:B,2,)</f>
        <v>nadine.motte@espace-ergo.fr</v>
      </c>
      <c r="K148" s="59"/>
      <c r="L148" s="59"/>
      <c r="M148" s="59"/>
      <c r="N148" s="59"/>
      <c r="O148" s="59"/>
      <c r="P148" s="59"/>
    </row>
    <row r="149" spans="1:16" ht="15" x14ac:dyDescent="0.25">
      <c r="A149" s="101">
        <v>24000470</v>
      </c>
      <c r="B149" s="97" t="s">
        <v>3466</v>
      </c>
      <c r="C149" s="96" t="s">
        <v>3466</v>
      </c>
      <c r="D149" s="96" t="s">
        <v>3467</v>
      </c>
      <c r="E149" s="96" t="s">
        <v>139</v>
      </c>
      <c r="F149" s="98" t="s">
        <v>3468</v>
      </c>
      <c r="G149" s="100">
        <v>13250</v>
      </c>
      <c r="H149" s="98" t="s">
        <v>3469</v>
      </c>
      <c r="I149" s="103" t="s">
        <v>4475</v>
      </c>
      <c r="J149" s="59" t="str">
        <f>VLOOKUP(A:A,EMAIL!A:B,2,)</f>
        <v>partenaires@espergo.fr</v>
      </c>
      <c r="K149" s="59"/>
      <c r="L149" s="59"/>
      <c r="M149" s="59"/>
      <c r="N149" s="59"/>
      <c r="O149" s="59"/>
      <c r="P149" s="59"/>
    </row>
    <row r="150" spans="1:16" ht="15" x14ac:dyDescent="0.25">
      <c r="A150" s="101">
        <v>24000311</v>
      </c>
      <c r="B150" s="97" t="s">
        <v>3470</v>
      </c>
      <c r="C150" s="96" t="s">
        <v>3471</v>
      </c>
      <c r="D150" s="96" t="s">
        <v>3472</v>
      </c>
      <c r="E150" s="96" t="s">
        <v>139</v>
      </c>
      <c r="F150" s="98" t="s">
        <v>3473</v>
      </c>
      <c r="G150" s="100">
        <v>31000</v>
      </c>
      <c r="H150" s="98" t="s">
        <v>210</v>
      </c>
      <c r="I150" s="103" t="s">
        <v>4476</v>
      </c>
      <c r="J150" s="59" t="str">
        <f>VLOOKUP(A:A,EMAIL!A:B,2,)</f>
        <v>contact@lepaysdester.com,gestion@lepaysdester.com</v>
      </c>
      <c r="K150" s="59"/>
      <c r="L150" s="59"/>
      <c r="M150" s="59"/>
      <c r="N150" s="59"/>
      <c r="O150" s="59"/>
      <c r="P150" s="59"/>
    </row>
    <row r="151" spans="1:16" ht="15" x14ac:dyDescent="0.25">
      <c r="A151" s="101">
        <v>24000305</v>
      </c>
      <c r="B151" s="97" t="s">
        <v>3474</v>
      </c>
      <c r="C151" s="96" t="s">
        <v>3475</v>
      </c>
      <c r="D151" s="96" t="s">
        <v>3476</v>
      </c>
      <c r="E151" s="96" t="s">
        <v>3477</v>
      </c>
      <c r="F151" s="98" t="s">
        <v>139</v>
      </c>
      <c r="G151" s="100">
        <v>77777</v>
      </c>
      <c r="H151" s="98" t="s">
        <v>3478</v>
      </c>
      <c r="I151" s="103" t="s">
        <v>139</v>
      </c>
      <c r="J151" s="59" t="str">
        <f>VLOOKUP(A:A,EMAIL!A:B,2,)</f>
        <v>DLP.FACTURE.FOURNISSEUR@disney.com</v>
      </c>
      <c r="K151" s="59"/>
      <c r="L151" s="59"/>
      <c r="M151" s="59"/>
      <c r="N151" s="59"/>
      <c r="O151" s="59"/>
      <c r="P151" s="59"/>
    </row>
    <row r="152" spans="1:16" ht="15" x14ac:dyDescent="0.25">
      <c r="A152" s="101">
        <v>24000262</v>
      </c>
      <c r="B152" s="97" t="s">
        <v>3479</v>
      </c>
      <c r="C152" s="96" t="s">
        <v>3480</v>
      </c>
      <c r="D152" s="96" t="s">
        <v>3481</v>
      </c>
      <c r="E152" s="96" t="s">
        <v>139</v>
      </c>
      <c r="F152" s="98" t="s">
        <v>3482</v>
      </c>
      <c r="G152" s="100">
        <v>6400</v>
      </c>
      <c r="H152" s="98" t="s">
        <v>3483</v>
      </c>
      <c r="I152" s="103" t="s">
        <v>4477</v>
      </c>
      <c r="J152" s="59" t="str">
        <f>VLOOKUP(A:A,EMAIL!A:B,2,)</f>
        <v>vanessa@eurobureau.fr, pierrick@eurobureau.fr</v>
      </c>
      <c r="K152" s="59"/>
      <c r="L152" s="59"/>
      <c r="M152" s="59"/>
      <c r="N152" s="59"/>
      <c r="O152" s="59"/>
      <c r="P152" s="59"/>
    </row>
    <row r="153" spans="1:16" ht="15" x14ac:dyDescent="0.25">
      <c r="A153" s="101">
        <v>24000481</v>
      </c>
      <c r="B153" s="97" t="s">
        <v>3484</v>
      </c>
      <c r="C153" s="96" t="s">
        <v>3485</v>
      </c>
      <c r="D153" s="96" t="s">
        <v>3486</v>
      </c>
      <c r="E153" s="96" t="s">
        <v>139</v>
      </c>
      <c r="F153" s="98" t="s">
        <v>3487</v>
      </c>
      <c r="G153" s="100">
        <v>44323</v>
      </c>
      <c r="H153" s="98" t="s">
        <v>3488</v>
      </c>
      <c r="I153" s="103" t="s">
        <v>4478</v>
      </c>
      <c r="J153" s="59" t="str">
        <f>VLOOKUP(A:A,EMAIL!A:B,2,)</f>
        <v>comptafournisseursfrance@eurofins.com</v>
      </c>
      <c r="K153" s="59"/>
      <c r="L153" s="59"/>
      <c r="M153" s="59"/>
      <c r="N153" s="59"/>
      <c r="O153" s="59"/>
      <c r="P153" s="59"/>
    </row>
    <row r="154" spans="1:16" ht="15" x14ac:dyDescent="0.25">
      <c r="A154" s="101">
        <v>24000613</v>
      </c>
      <c r="B154" s="97" t="s">
        <v>3484</v>
      </c>
      <c r="C154" s="96" t="s">
        <v>3489</v>
      </c>
      <c r="D154" s="96" t="s">
        <v>3490</v>
      </c>
      <c r="E154" s="96" t="s">
        <v>3486</v>
      </c>
      <c r="F154" s="98" t="s">
        <v>3487</v>
      </c>
      <c r="G154" s="100">
        <v>44323</v>
      </c>
      <c r="H154" s="98" t="s">
        <v>3488</v>
      </c>
      <c r="I154" s="103" t="s">
        <v>4479</v>
      </c>
      <c r="J154" s="59" t="str">
        <f>VLOOKUP(A:A,EMAIL!A:B,2,)</f>
        <v>comptafournisseursfrance@eurofins.com</v>
      </c>
      <c r="K154" s="59"/>
      <c r="L154" s="59"/>
      <c r="M154" s="59"/>
      <c r="N154" s="59"/>
      <c r="O154" s="59"/>
      <c r="P154" s="59"/>
    </row>
    <row r="155" spans="1:16" ht="15" x14ac:dyDescent="0.25">
      <c r="A155" s="101">
        <v>24000659</v>
      </c>
      <c r="B155" s="97" t="s">
        <v>3491</v>
      </c>
      <c r="C155" s="96" t="s">
        <v>3492</v>
      </c>
      <c r="D155" s="96" t="s">
        <v>3493</v>
      </c>
      <c r="E155" s="96" t="s">
        <v>139</v>
      </c>
      <c r="F155" s="98" t="s">
        <v>3494</v>
      </c>
      <c r="G155" s="100">
        <v>92110</v>
      </c>
      <c r="H155" s="98" t="s">
        <v>189</v>
      </c>
      <c r="I155" s="103" t="s">
        <v>4480</v>
      </c>
      <c r="J155" s="59" t="str">
        <f>VLOOKUP(A:A,EMAIL!A:B,2,)</f>
        <v>Alecherbourg@epayworldwide.com</v>
      </c>
      <c r="K155" s="59"/>
      <c r="L155" s="59"/>
      <c r="M155" s="59"/>
      <c r="N155" s="59"/>
      <c r="O155" s="59"/>
      <c r="P155" s="59"/>
    </row>
    <row r="156" spans="1:16" ht="15" x14ac:dyDescent="0.25">
      <c r="A156" s="101">
        <v>24000293</v>
      </c>
      <c r="B156" s="97" t="s">
        <v>3495</v>
      </c>
      <c r="C156" s="96" t="s">
        <v>3495</v>
      </c>
      <c r="D156" s="96" t="s">
        <v>3496</v>
      </c>
      <c r="E156" s="96" t="s">
        <v>3497</v>
      </c>
      <c r="F156" s="98" t="s">
        <v>3498</v>
      </c>
      <c r="G156" s="100">
        <v>69009</v>
      </c>
      <c r="H156" s="98" t="s">
        <v>164</v>
      </c>
      <c r="I156" s="103" t="s">
        <v>4481</v>
      </c>
      <c r="J156" s="59" t="str">
        <f>VLOOKUP(A:A,EMAIL!A:B,2,)</f>
        <v>AP.FR@experbuy.com, comptabilitetiers@experbuy.com</v>
      </c>
      <c r="K156" s="59"/>
      <c r="L156" s="59"/>
      <c r="M156" s="59"/>
      <c r="N156" s="59"/>
      <c r="O156" s="59"/>
      <c r="P156" s="59"/>
    </row>
    <row r="157" spans="1:16" ht="15" x14ac:dyDescent="0.25">
      <c r="A157" s="101">
        <v>24000666</v>
      </c>
      <c r="B157" s="97" t="s">
        <v>3499</v>
      </c>
      <c r="C157" s="96" t="s">
        <v>3499</v>
      </c>
      <c r="D157" s="96" t="s">
        <v>3500</v>
      </c>
      <c r="E157" s="96" t="s">
        <v>139</v>
      </c>
      <c r="F157" s="98" t="s">
        <v>139</v>
      </c>
      <c r="G157" s="100">
        <v>92240</v>
      </c>
      <c r="H157" s="98" t="s">
        <v>3501</v>
      </c>
      <c r="I157" s="103" t="s">
        <v>4482</v>
      </c>
      <c r="J157" s="59" t="str">
        <f>VLOOKUP(A:A,EMAIL!A:B,2,)</f>
        <v>catherine.lutic@exystat.com</v>
      </c>
      <c r="K157" s="59"/>
      <c r="L157" s="59"/>
      <c r="M157" s="59"/>
      <c r="N157" s="59"/>
      <c r="O157" s="59"/>
      <c r="P157" s="59"/>
    </row>
    <row r="158" spans="1:16" ht="15" x14ac:dyDescent="0.25">
      <c r="A158" s="101">
        <v>24000408</v>
      </c>
      <c r="B158" s="97" t="s">
        <v>3502</v>
      </c>
      <c r="C158" s="96" t="s">
        <v>3503</v>
      </c>
      <c r="D158" s="96" t="s">
        <v>3504</v>
      </c>
      <c r="E158" s="96" t="s">
        <v>3505</v>
      </c>
      <c r="F158" s="98" t="s">
        <v>3506</v>
      </c>
      <c r="G158" s="100">
        <v>78570</v>
      </c>
      <c r="H158" s="98" t="s">
        <v>3507</v>
      </c>
      <c r="I158" s="103" t="s">
        <v>4483</v>
      </c>
      <c r="J158" s="59" t="str">
        <f>VLOOKUP(A:A,EMAIL!A:B,2,)</f>
        <v>comptabilite2@espacefacility.com</v>
      </c>
      <c r="K158" s="59"/>
      <c r="L158" s="59"/>
      <c r="M158" s="59"/>
      <c r="N158" s="59"/>
      <c r="O158" s="59"/>
      <c r="P158" s="59"/>
    </row>
    <row r="159" spans="1:16" ht="15" x14ac:dyDescent="0.25">
      <c r="A159" s="101">
        <v>24000637</v>
      </c>
      <c r="B159" s="97" t="s">
        <v>204</v>
      </c>
      <c r="C159" s="96" t="s">
        <v>204</v>
      </c>
      <c r="D159" s="96" t="s">
        <v>3508</v>
      </c>
      <c r="E159" s="96" t="s">
        <v>139</v>
      </c>
      <c r="F159" s="98" t="s">
        <v>3509</v>
      </c>
      <c r="G159" s="100">
        <v>75013</v>
      </c>
      <c r="H159" s="98" t="s">
        <v>2843</v>
      </c>
      <c r="I159" s="103" t="s">
        <v>4484</v>
      </c>
      <c r="J159" s="59" t="str">
        <f>VLOOKUP(A:A,EMAIL!A:B,2,)</f>
        <v>christelle.debatz@caissedesdepots.fr</v>
      </c>
      <c r="K159" s="59"/>
      <c r="L159" s="59"/>
      <c r="M159" s="59"/>
      <c r="N159" s="59"/>
      <c r="O159" s="59"/>
      <c r="P159" s="59"/>
    </row>
    <row r="160" spans="1:16" ht="15" x14ac:dyDescent="0.25">
      <c r="A160" s="101">
        <v>24000355</v>
      </c>
      <c r="B160" s="97" t="s">
        <v>3510</v>
      </c>
      <c r="C160" s="96" t="s">
        <v>3511</v>
      </c>
      <c r="D160" s="96" t="s">
        <v>3512</v>
      </c>
      <c r="E160" s="96" t="s">
        <v>139</v>
      </c>
      <c r="F160" s="98" t="s">
        <v>3513</v>
      </c>
      <c r="G160" s="100">
        <v>92523</v>
      </c>
      <c r="H160" s="98" t="s">
        <v>184</v>
      </c>
      <c r="I160" s="103" t="s">
        <v>4485</v>
      </c>
      <c r="J160" s="59" t="str">
        <f>VLOOKUP(A:A,EMAIL!A:B,2,)</f>
        <v>nicolas.merey@firmenich.com;Aline.LEVEILLE@firmenich.com</v>
      </c>
      <c r="K160" s="59"/>
      <c r="L160" s="59"/>
      <c r="M160" s="59"/>
      <c r="N160" s="59"/>
      <c r="O160" s="59"/>
      <c r="P160" s="59"/>
    </row>
    <row r="161" spans="1:16" ht="15" x14ac:dyDescent="0.25">
      <c r="A161" s="101">
        <v>19240</v>
      </c>
      <c r="B161" s="97" t="s">
        <v>3514</v>
      </c>
      <c r="C161" s="96" t="s">
        <v>3515</v>
      </c>
      <c r="D161" s="96" t="s">
        <v>3516</v>
      </c>
      <c r="E161" s="96" t="s">
        <v>139</v>
      </c>
      <c r="F161" s="98" t="s">
        <v>3517</v>
      </c>
      <c r="G161" s="98" t="s">
        <v>3518</v>
      </c>
      <c r="H161" s="98" t="s">
        <v>139</v>
      </c>
      <c r="I161" s="103" t="s">
        <v>139</v>
      </c>
      <c r="J161" s="59" t="e">
        <f>VLOOKUP(A:A,EMAIL!A:B,2,)</f>
        <v>#N/A</v>
      </c>
      <c r="K161" s="59"/>
      <c r="L161" s="59"/>
      <c r="M161" s="59"/>
      <c r="N161" s="59"/>
      <c r="O161" s="59"/>
      <c r="P161" s="59"/>
    </row>
    <row r="162" spans="1:16" ht="15" x14ac:dyDescent="0.25">
      <c r="A162" s="101">
        <v>9240</v>
      </c>
      <c r="B162" s="97" t="s">
        <v>3514</v>
      </c>
      <c r="C162" s="96" t="s">
        <v>3515</v>
      </c>
      <c r="D162" s="96" t="s">
        <v>3516</v>
      </c>
      <c r="E162" s="96" t="s">
        <v>139</v>
      </c>
      <c r="F162" s="98" t="s">
        <v>3517</v>
      </c>
      <c r="G162" s="98" t="s">
        <v>3518</v>
      </c>
      <c r="H162" s="98" t="s">
        <v>139</v>
      </c>
      <c r="I162" s="103" t="s">
        <v>139</v>
      </c>
      <c r="J162" s="59">
        <f>VLOOKUP(A:A,EMAIL!A:B,2,)</f>
        <v>0</v>
      </c>
      <c r="K162" s="59"/>
      <c r="L162" s="59"/>
      <c r="M162" s="59"/>
      <c r="N162" s="59"/>
      <c r="O162" s="59"/>
      <c r="P162" s="59"/>
    </row>
    <row r="163" spans="1:16" ht="15" x14ac:dyDescent="0.25">
      <c r="A163" s="101">
        <v>24000276</v>
      </c>
      <c r="B163" s="97" t="s">
        <v>3519</v>
      </c>
      <c r="C163" s="96" t="s">
        <v>3520</v>
      </c>
      <c r="D163" s="96" t="s">
        <v>3521</v>
      </c>
      <c r="E163" s="96" t="s">
        <v>3522</v>
      </c>
      <c r="F163" s="98" t="s">
        <v>3523</v>
      </c>
      <c r="G163" s="100">
        <v>91323</v>
      </c>
      <c r="H163" s="98" t="s">
        <v>3524</v>
      </c>
      <c r="I163" s="103" t="s">
        <v>139</v>
      </c>
      <c r="J163" s="59" t="str">
        <f>VLOOKUP(A:A,EMAIL!A:B,2,)</f>
        <v>cendrine.hirles@fnac.com</v>
      </c>
      <c r="K163" s="59"/>
      <c r="L163" s="59"/>
      <c r="M163" s="59"/>
      <c r="N163" s="59"/>
      <c r="O163" s="59"/>
      <c r="P163" s="59"/>
    </row>
    <row r="164" spans="1:16" ht="15" x14ac:dyDescent="0.25">
      <c r="A164" s="101">
        <v>24000607</v>
      </c>
      <c r="B164" s="97" t="s">
        <v>3525</v>
      </c>
      <c r="C164" s="96" t="s">
        <v>3526</v>
      </c>
      <c r="D164" s="96" t="s">
        <v>3527</v>
      </c>
      <c r="E164" s="96" t="s">
        <v>139</v>
      </c>
      <c r="F164" s="98" t="s">
        <v>3528</v>
      </c>
      <c r="G164" s="100">
        <v>92665</v>
      </c>
      <c r="H164" s="98" t="s">
        <v>3529</v>
      </c>
      <c r="I164" s="103" t="s">
        <v>4486</v>
      </c>
      <c r="J164" s="59" t="str">
        <f>VLOOKUP(A:A,EMAIL!A:B,2,)</f>
        <v>pascal.cottet@ts.fujitsu.com</v>
      </c>
      <c r="K164" s="59"/>
      <c r="L164" s="59"/>
      <c r="M164" s="59"/>
      <c r="N164" s="59"/>
      <c r="O164" s="59"/>
      <c r="P164" s="59"/>
    </row>
    <row r="165" spans="1:16" ht="15" x14ac:dyDescent="0.25">
      <c r="A165" s="101">
        <v>24000196</v>
      </c>
      <c r="B165" s="97" t="s">
        <v>3530</v>
      </c>
      <c r="C165" s="96" t="s">
        <v>3531</v>
      </c>
      <c r="D165" s="96" t="s">
        <v>3532</v>
      </c>
      <c r="E165" s="96" t="s">
        <v>3533</v>
      </c>
      <c r="F165" s="98" t="s">
        <v>3534</v>
      </c>
      <c r="G165" s="100">
        <v>75009</v>
      </c>
      <c r="H165" s="98" t="s">
        <v>2843</v>
      </c>
      <c r="I165" s="103" t="s">
        <v>139</v>
      </c>
      <c r="J165" s="59" t="str">
        <f>VLOOKUP(A:A,EMAIL!A:B,2,)</f>
        <v>pascale.rideray@bnpparibas.com</v>
      </c>
      <c r="K165" s="59"/>
      <c r="L165" s="59"/>
      <c r="M165" s="59"/>
      <c r="N165" s="59"/>
      <c r="O165" s="59"/>
      <c r="P165" s="59"/>
    </row>
    <row r="166" spans="1:16" ht="15" x14ac:dyDescent="0.25">
      <c r="A166" s="101">
        <v>24000652</v>
      </c>
      <c r="B166" s="97" t="s">
        <v>3535</v>
      </c>
      <c r="C166" s="96" t="s">
        <v>3536</v>
      </c>
      <c r="D166" s="96" t="s">
        <v>3537</v>
      </c>
      <c r="E166" s="96" t="s">
        <v>3538</v>
      </c>
      <c r="F166" s="98" t="s">
        <v>3539</v>
      </c>
      <c r="G166" s="100">
        <v>78533</v>
      </c>
      <c r="H166" s="98" t="s">
        <v>3540</v>
      </c>
      <c r="I166" s="103" t="s">
        <v>4487</v>
      </c>
      <c r="J166" s="59" t="str">
        <f>VLOOKUP(A:A,EMAIL!A:B,2,)</f>
        <v>GEPays_BID310240@ge.com</v>
      </c>
      <c r="K166" s="59"/>
      <c r="L166" s="59"/>
      <c r="M166" s="59"/>
      <c r="N166" s="59"/>
      <c r="O166" s="59"/>
      <c r="P166" s="59"/>
    </row>
    <row r="167" spans="1:16" ht="15" x14ac:dyDescent="0.25">
      <c r="A167" s="101">
        <v>24000477</v>
      </c>
      <c r="B167" s="97" t="s">
        <v>3541</v>
      </c>
      <c r="C167" s="96" t="s">
        <v>3542</v>
      </c>
      <c r="D167" s="96" t="s">
        <v>3000</v>
      </c>
      <c r="E167" s="96" t="s">
        <v>3543</v>
      </c>
      <c r="F167" s="98" t="s">
        <v>3544</v>
      </c>
      <c r="G167" s="100">
        <v>37911</v>
      </c>
      <c r="H167" s="98" t="s">
        <v>3545</v>
      </c>
      <c r="I167" s="103" t="s">
        <v>4488</v>
      </c>
      <c r="J167" s="59" t="str">
        <f>VLOOKUP(A:A,EMAIL!A:B,2,)</f>
        <v>martine.galibert-rivet@gemalto.com</v>
      </c>
      <c r="K167" s="59"/>
      <c r="L167" s="59"/>
      <c r="M167" s="59"/>
      <c r="N167" s="59"/>
      <c r="O167" s="59"/>
      <c r="P167" s="59"/>
    </row>
    <row r="168" spans="1:16" ht="15" x14ac:dyDescent="0.25">
      <c r="A168" s="101">
        <v>24000356</v>
      </c>
      <c r="B168" s="97" t="s">
        <v>3546</v>
      </c>
      <c r="C168" s="96" t="s">
        <v>3547</v>
      </c>
      <c r="D168" s="96" t="s">
        <v>3548</v>
      </c>
      <c r="E168" s="96" t="s">
        <v>3549</v>
      </c>
      <c r="F168" s="98" t="s">
        <v>139</v>
      </c>
      <c r="G168" s="100">
        <v>75442</v>
      </c>
      <c r="H168" s="98" t="s">
        <v>3550</v>
      </c>
      <c r="I168" s="103" t="s">
        <v>4489</v>
      </c>
      <c r="J168" s="59" t="str">
        <f>VLOOKUP(A:A,EMAIL!A:B,2,)</f>
        <v>mponcho@generali.fr</v>
      </c>
      <c r="K168" s="59"/>
      <c r="L168" s="59"/>
      <c r="M168" s="59"/>
      <c r="N168" s="59"/>
      <c r="O168" s="59"/>
      <c r="P168" s="59"/>
    </row>
    <row r="169" spans="1:16" ht="15" x14ac:dyDescent="0.25">
      <c r="A169" s="101">
        <v>24000657</v>
      </c>
      <c r="B169" s="97" t="s">
        <v>3551</v>
      </c>
      <c r="C169" s="96" t="s">
        <v>3552</v>
      </c>
      <c r="D169" s="96" t="s">
        <v>3553</v>
      </c>
      <c r="E169" s="96" t="s">
        <v>139</v>
      </c>
      <c r="F169" s="98" t="s">
        <v>3554</v>
      </c>
      <c r="G169" s="100">
        <v>75442</v>
      </c>
      <c r="H169" s="98" t="s">
        <v>3555</v>
      </c>
      <c r="I169" s="103" t="s">
        <v>4489</v>
      </c>
      <c r="J169" s="59">
        <f>VLOOKUP(A:A,EMAIL!A:B,2,)</f>
        <v>0</v>
      </c>
      <c r="K169" s="59"/>
      <c r="L169" s="59"/>
      <c r="M169" s="59"/>
      <c r="N169" s="59"/>
      <c r="O169" s="59"/>
      <c r="P169" s="59"/>
    </row>
    <row r="170" spans="1:16" ht="15" x14ac:dyDescent="0.25">
      <c r="A170" s="101">
        <v>24000274</v>
      </c>
      <c r="B170" s="97" t="s">
        <v>3556</v>
      </c>
      <c r="C170" s="96" t="s">
        <v>3556</v>
      </c>
      <c r="D170" s="96" t="s">
        <v>3557</v>
      </c>
      <c r="E170" s="96" t="s">
        <v>3558</v>
      </c>
      <c r="F170" s="98" t="s">
        <v>139</v>
      </c>
      <c r="G170" s="100">
        <v>92729</v>
      </c>
      <c r="H170" s="98" t="s">
        <v>3559</v>
      </c>
      <c r="I170" s="103" t="s">
        <v>4490</v>
      </c>
      <c r="J170" s="59">
        <f>VLOOKUP(A:A,EMAIL!A:B,2,)</f>
        <v>0</v>
      </c>
      <c r="K170" s="59"/>
      <c r="L170" s="59"/>
      <c r="M170" s="59"/>
      <c r="N170" s="59"/>
      <c r="O170" s="59"/>
      <c r="P170" s="59"/>
    </row>
    <row r="171" spans="1:16" ht="15" x14ac:dyDescent="0.25">
      <c r="A171" s="101">
        <v>7240000203</v>
      </c>
      <c r="B171" s="97" t="s">
        <v>3556</v>
      </c>
      <c r="C171" s="96" t="s">
        <v>3560</v>
      </c>
      <c r="D171" s="96" t="s">
        <v>3561</v>
      </c>
      <c r="E171" s="96" t="s">
        <v>3562</v>
      </c>
      <c r="F171" s="98" t="s">
        <v>3563</v>
      </c>
      <c r="G171" s="100">
        <v>93210</v>
      </c>
      <c r="H171" s="98" t="s">
        <v>3564</v>
      </c>
      <c r="I171" s="103" t="s">
        <v>4491</v>
      </c>
      <c r="J171" s="59" t="str">
        <f>VLOOKUP(A:A,EMAIL!A:B,2,)</f>
        <v>info-france@flokk.com</v>
      </c>
      <c r="K171" s="59"/>
      <c r="L171" s="59"/>
      <c r="M171" s="59"/>
      <c r="N171" s="59"/>
      <c r="O171" s="59"/>
      <c r="P171" s="59"/>
    </row>
    <row r="172" spans="1:16" ht="15" x14ac:dyDescent="0.25">
      <c r="A172" s="101">
        <v>7240000215</v>
      </c>
      <c r="B172" s="97" t="s">
        <v>3565</v>
      </c>
      <c r="C172" s="96" t="s">
        <v>3566</v>
      </c>
      <c r="D172" s="96" t="s">
        <v>3567</v>
      </c>
      <c r="E172" s="96" t="s">
        <v>3568</v>
      </c>
      <c r="F172" s="98" t="s">
        <v>3569</v>
      </c>
      <c r="G172" s="100">
        <v>59889</v>
      </c>
      <c r="H172" s="98" t="s">
        <v>3570</v>
      </c>
      <c r="I172" s="103" t="s">
        <v>4492</v>
      </c>
      <c r="J172" s="59">
        <f>VLOOKUP(A:A,EMAIL!A:B,2,)</f>
        <v>0</v>
      </c>
      <c r="K172" s="59"/>
      <c r="L172" s="59"/>
      <c r="M172" s="59"/>
      <c r="N172" s="59"/>
      <c r="O172" s="59"/>
      <c r="P172" s="59"/>
    </row>
    <row r="173" spans="1:16" ht="15" x14ac:dyDescent="0.25">
      <c r="A173" s="101">
        <v>24000672</v>
      </c>
      <c r="B173" s="97" t="s">
        <v>3571</v>
      </c>
      <c r="C173" s="96" t="s">
        <v>3572</v>
      </c>
      <c r="D173" s="96" t="s">
        <v>3573</v>
      </c>
      <c r="E173" s="96" t="s">
        <v>3574</v>
      </c>
      <c r="F173" s="98" t="s">
        <v>139</v>
      </c>
      <c r="G173" s="100">
        <v>75012</v>
      </c>
      <c r="H173" s="98" t="s">
        <v>140</v>
      </c>
      <c r="I173" s="103" t="s">
        <v>4493</v>
      </c>
      <c r="J173" s="59" t="str">
        <f>VLOOKUP(A:A,EMAIL!A:B,2,)</f>
        <v>yborie-boren@agirc-arrco.fr</v>
      </c>
      <c r="K173" s="59"/>
      <c r="L173" s="59"/>
      <c r="M173" s="59"/>
      <c r="N173" s="59"/>
      <c r="O173" s="59"/>
      <c r="P173" s="59"/>
    </row>
    <row r="174" spans="1:16" ht="15" x14ac:dyDescent="0.25">
      <c r="A174" s="101">
        <v>24000633</v>
      </c>
      <c r="B174" s="97" t="s">
        <v>3575</v>
      </c>
      <c r="C174" s="96" t="s">
        <v>3576</v>
      </c>
      <c r="D174" s="96" t="s">
        <v>3577</v>
      </c>
      <c r="E174" s="96" t="s">
        <v>139</v>
      </c>
      <c r="F174" s="98" t="s">
        <v>3578</v>
      </c>
      <c r="G174" s="100">
        <v>49300</v>
      </c>
      <c r="H174" s="98" t="s">
        <v>3579</v>
      </c>
      <c r="I174" s="103" t="s">
        <v>4494</v>
      </c>
      <c r="J174" s="59" t="str">
        <f>VLOOKUP(A:A,EMAIL!A:B,2,)</f>
        <v>iterrien@groupegambetta.fr</v>
      </c>
      <c r="K174" s="59"/>
      <c r="L174" s="59"/>
      <c r="M174" s="59"/>
      <c r="N174" s="59"/>
      <c r="O174" s="59"/>
      <c r="P174" s="59"/>
    </row>
    <row r="175" spans="1:16" ht="15" x14ac:dyDescent="0.25">
      <c r="A175" s="97" t="s">
        <v>3580</v>
      </c>
      <c r="B175" s="97" t="s">
        <v>3581</v>
      </c>
      <c r="C175" s="96" t="s">
        <v>3515</v>
      </c>
      <c r="D175" s="96" t="s">
        <v>3516</v>
      </c>
      <c r="E175" s="96" t="s">
        <v>139</v>
      </c>
      <c r="F175" s="98" t="s">
        <v>3582</v>
      </c>
      <c r="G175" s="100">
        <v>93421</v>
      </c>
      <c r="H175" s="98" t="s">
        <v>187</v>
      </c>
      <c r="I175" s="103" t="s">
        <v>4495</v>
      </c>
      <c r="J175" s="59" t="e">
        <f>VLOOKUP(A:A,EMAIL!A:B,2,)</f>
        <v>#N/A</v>
      </c>
      <c r="K175" s="59"/>
      <c r="L175" s="59"/>
      <c r="M175" s="59"/>
      <c r="N175" s="59"/>
      <c r="O175" s="59"/>
      <c r="P175" s="59"/>
    </row>
    <row r="176" spans="1:16" ht="15" x14ac:dyDescent="0.25">
      <c r="A176" s="101">
        <v>24000209</v>
      </c>
      <c r="B176" s="97" t="s">
        <v>3583</v>
      </c>
      <c r="C176" s="96" t="s">
        <v>3584</v>
      </c>
      <c r="D176" s="96" t="s">
        <v>3585</v>
      </c>
      <c r="E176" s="96" t="s">
        <v>139</v>
      </c>
      <c r="F176" s="98" t="s">
        <v>3171</v>
      </c>
      <c r="G176" s="100">
        <v>75008</v>
      </c>
      <c r="H176" s="98" t="s">
        <v>2843</v>
      </c>
      <c r="I176" s="103" t="s">
        <v>4496</v>
      </c>
      <c r="J176" s="59" t="str">
        <f>VLOOKUP(A:A,EMAIL!A:B,2,)</f>
        <v>ddiallo@givenchy.fr</v>
      </c>
      <c r="K176" s="59"/>
      <c r="L176" s="59"/>
      <c r="M176" s="59"/>
      <c r="N176" s="59"/>
      <c r="O176" s="59"/>
      <c r="P176" s="59"/>
    </row>
    <row r="177" spans="1:16" ht="15" x14ac:dyDescent="0.25">
      <c r="A177" s="101">
        <v>24000546</v>
      </c>
      <c r="B177" s="97" t="s">
        <v>3586</v>
      </c>
      <c r="C177" s="96" t="s">
        <v>3587</v>
      </c>
      <c r="D177" s="96" t="s">
        <v>3588</v>
      </c>
      <c r="E177" s="96" t="s">
        <v>3589</v>
      </c>
      <c r="F177" s="98" t="s">
        <v>3054</v>
      </c>
      <c r="G177" s="100">
        <v>60200</v>
      </c>
      <c r="H177" s="98" t="s">
        <v>155</v>
      </c>
      <c r="I177" s="103" t="s">
        <v>4497</v>
      </c>
      <c r="J177" s="59" t="str">
        <f>VLOOKUP(A:A,EMAIL!A:B,2,)</f>
        <v>justine@goujonbureau.fr</v>
      </c>
      <c r="K177" s="59"/>
      <c r="L177" s="59"/>
      <c r="M177" s="59"/>
      <c r="N177" s="59"/>
      <c r="O177" s="59"/>
      <c r="P177" s="59"/>
    </row>
    <row r="178" spans="1:16" ht="15" x14ac:dyDescent="0.25">
      <c r="A178" s="101">
        <v>24000435</v>
      </c>
      <c r="B178" s="97" t="s">
        <v>3590</v>
      </c>
      <c r="C178" s="96" t="s">
        <v>3591</v>
      </c>
      <c r="D178" s="96" t="s">
        <v>3000</v>
      </c>
      <c r="E178" s="96" t="s">
        <v>3592</v>
      </c>
      <c r="F178" s="98" t="s">
        <v>3593</v>
      </c>
      <c r="G178" s="100">
        <v>92863</v>
      </c>
      <c r="H178" s="98" t="s">
        <v>3594</v>
      </c>
      <c r="I178" s="103" t="s">
        <v>139</v>
      </c>
      <c r="J178" s="59" t="str">
        <f>VLOOKUP(A:A,EMAIL!A:B,2,)</f>
        <v>DMGG-CELLULEAPPRO@canal-plus.com</v>
      </c>
      <c r="K178" s="59"/>
      <c r="L178" s="59"/>
      <c r="M178" s="59"/>
      <c r="N178" s="59"/>
      <c r="O178" s="59"/>
      <c r="P178" s="59"/>
    </row>
    <row r="179" spans="1:16" ht="15" x14ac:dyDescent="0.25">
      <c r="A179" s="101">
        <v>24000431</v>
      </c>
      <c r="B179" s="97" t="s">
        <v>3595</v>
      </c>
      <c r="C179" s="96" t="s">
        <v>3596</v>
      </c>
      <c r="D179" s="96" t="s">
        <v>3597</v>
      </c>
      <c r="E179" s="96" t="s">
        <v>139</v>
      </c>
      <c r="F179" s="98" t="s">
        <v>3598</v>
      </c>
      <c r="G179" s="100">
        <v>68350</v>
      </c>
      <c r="H179" s="98" t="s">
        <v>3599</v>
      </c>
      <c r="I179" s="103" t="s">
        <v>4498</v>
      </c>
      <c r="J179" s="59" t="str">
        <f>VLOOKUP(A:A,EMAIL!A:B,2,)</f>
        <v>comptabilite.fournisseurs@groupeloos.fr</v>
      </c>
      <c r="K179" s="59"/>
      <c r="L179" s="59"/>
      <c r="M179" s="59"/>
      <c r="N179" s="59"/>
      <c r="O179" s="59"/>
      <c r="P179" s="59"/>
    </row>
    <row r="180" spans="1:16" ht="15" x14ac:dyDescent="0.25">
      <c r="A180" s="101">
        <v>7240000219</v>
      </c>
      <c r="B180" s="97" t="s">
        <v>3600</v>
      </c>
      <c r="C180" s="96" t="s">
        <v>3601</v>
      </c>
      <c r="D180" s="96" t="s">
        <v>3602</v>
      </c>
      <c r="E180" s="96" t="s">
        <v>139</v>
      </c>
      <c r="F180" s="98" t="s">
        <v>3603</v>
      </c>
      <c r="G180" s="100">
        <v>59700</v>
      </c>
      <c r="H180" s="98" t="s">
        <v>3604</v>
      </c>
      <c r="I180" s="103" t="s">
        <v>4499</v>
      </c>
      <c r="J180" s="59">
        <f>VLOOKUP(A:A,EMAIL!A:B,2,)</f>
        <v>0</v>
      </c>
      <c r="K180" s="59"/>
      <c r="L180" s="59"/>
      <c r="M180" s="59"/>
      <c r="N180" s="59"/>
      <c r="O180" s="59"/>
      <c r="P180" s="59"/>
    </row>
    <row r="181" spans="1:16" ht="15" x14ac:dyDescent="0.25">
      <c r="A181" s="101">
        <v>24000402</v>
      </c>
      <c r="B181" s="97" t="s">
        <v>3605</v>
      </c>
      <c r="C181" s="96" t="s">
        <v>3606</v>
      </c>
      <c r="D181" s="96" t="s">
        <v>3607</v>
      </c>
      <c r="E181" s="96" t="s">
        <v>139</v>
      </c>
      <c r="F181" s="98" t="s">
        <v>3608</v>
      </c>
      <c r="G181" s="98" t="s">
        <v>3609</v>
      </c>
      <c r="H181" s="98" t="s">
        <v>3610</v>
      </c>
      <c r="I181" s="103" t="s">
        <v>4500</v>
      </c>
      <c r="J181" s="59" t="str">
        <f>VLOOKUP(A:A,EMAIL!A:B,2,)</f>
        <v>nathalie.sommerlatt@harmonie-hms.fr</v>
      </c>
      <c r="K181" s="59"/>
      <c r="L181" s="59"/>
      <c r="M181" s="59"/>
      <c r="N181" s="59"/>
      <c r="O181" s="59"/>
      <c r="P181" s="59"/>
    </row>
    <row r="182" spans="1:16" ht="15" x14ac:dyDescent="0.25">
      <c r="A182" s="101">
        <v>7244000002</v>
      </c>
      <c r="B182" s="97" t="s">
        <v>3611</v>
      </c>
      <c r="C182" s="96" t="s">
        <v>3612</v>
      </c>
      <c r="D182" s="96" t="s">
        <v>3613</v>
      </c>
      <c r="E182" s="96" t="s">
        <v>139</v>
      </c>
      <c r="F182" s="98" t="s">
        <v>3614</v>
      </c>
      <c r="G182" s="100">
        <v>30100</v>
      </c>
      <c r="H182" s="98" t="s">
        <v>3615</v>
      </c>
      <c r="I182" s="103" t="s">
        <v>4501</v>
      </c>
      <c r="J182" s="59" t="str">
        <f>VLOOKUP(A:A,EMAIL!A:B,2,)</f>
        <v>luc.pantel@harmony-dml.com</v>
      </c>
      <c r="K182" s="59"/>
      <c r="L182" s="59"/>
      <c r="M182" s="59"/>
      <c r="N182" s="59"/>
      <c r="O182" s="59"/>
      <c r="P182" s="59"/>
    </row>
    <row r="183" spans="1:16" ht="15" x14ac:dyDescent="0.25">
      <c r="A183" s="101">
        <v>24000544</v>
      </c>
      <c r="B183" s="97" t="s">
        <v>3616</v>
      </c>
      <c r="C183" s="96" t="s">
        <v>3617</v>
      </c>
      <c r="D183" s="96" t="s">
        <v>3618</v>
      </c>
      <c r="E183" s="96" t="s">
        <v>139</v>
      </c>
      <c r="F183" s="98" t="s">
        <v>3619</v>
      </c>
      <c r="G183" s="100">
        <v>92000</v>
      </c>
      <c r="H183" s="98" t="s">
        <v>3559</v>
      </c>
      <c r="I183" s="103" t="s">
        <v>4502</v>
      </c>
      <c r="J183" s="59" t="str">
        <f>VLOOKUP(A:A,EMAIL!A:B,2,)</f>
        <v>compta@helpline.fr</v>
      </c>
      <c r="K183" s="59"/>
      <c r="L183" s="59"/>
      <c r="M183" s="59"/>
      <c r="N183" s="59"/>
      <c r="O183" s="59"/>
      <c r="P183" s="59"/>
    </row>
    <row r="184" spans="1:16" ht="15" x14ac:dyDescent="0.25">
      <c r="A184" s="101">
        <v>24000625</v>
      </c>
      <c r="B184" s="97" t="s">
        <v>3620</v>
      </c>
      <c r="C184" s="96" t="s">
        <v>3621</v>
      </c>
      <c r="D184" s="96" t="s">
        <v>3622</v>
      </c>
      <c r="E184" s="96" t="s">
        <v>3623</v>
      </c>
      <c r="F184" s="98" t="s">
        <v>3624</v>
      </c>
      <c r="G184" s="100">
        <v>93694</v>
      </c>
      <c r="H184" s="98" t="s">
        <v>3625</v>
      </c>
      <c r="I184" s="103" t="s">
        <v>4503</v>
      </c>
      <c r="J184" s="59" t="str">
        <f>VLOOKUP(A:A,EMAIL!A:B,2,)</f>
        <v>info-france@flokk.com</v>
      </c>
      <c r="K184" s="59"/>
      <c r="L184" s="59"/>
      <c r="M184" s="59"/>
      <c r="N184" s="59"/>
      <c r="O184" s="59"/>
      <c r="P184" s="59"/>
    </row>
    <row r="185" spans="1:16" ht="15" x14ac:dyDescent="0.25">
      <c r="A185" s="101">
        <v>24000605</v>
      </c>
      <c r="B185" s="97" t="s">
        <v>3626</v>
      </c>
      <c r="C185" s="96" t="s">
        <v>3626</v>
      </c>
      <c r="D185" s="96" t="s">
        <v>3627</v>
      </c>
      <c r="E185" s="96" t="s">
        <v>139</v>
      </c>
      <c r="F185" s="98" t="s">
        <v>3628</v>
      </c>
      <c r="G185" s="100">
        <v>25000</v>
      </c>
      <c r="H185" s="98" t="s">
        <v>3629</v>
      </c>
      <c r="I185" s="103" t="s">
        <v>4504</v>
      </c>
      <c r="J185" s="59" t="str">
        <f>VLOOKUP(A:A,EMAIL!A:B,2,)</f>
        <v>direction@reference-buro.com</v>
      </c>
      <c r="K185" s="59"/>
      <c r="L185" s="59"/>
      <c r="M185" s="59"/>
      <c r="N185" s="59"/>
      <c r="O185" s="59"/>
      <c r="P185" s="59"/>
    </row>
    <row r="186" spans="1:16" ht="15" x14ac:dyDescent="0.25">
      <c r="A186" s="101">
        <v>24000504</v>
      </c>
      <c r="B186" s="97" t="s">
        <v>3630</v>
      </c>
      <c r="C186" s="96" t="s">
        <v>3631</v>
      </c>
      <c r="D186" s="96" t="s">
        <v>3632</v>
      </c>
      <c r="E186" s="96" t="s">
        <v>139</v>
      </c>
      <c r="F186" s="98" t="s">
        <v>3633</v>
      </c>
      <c r="G186" s="100">
        <v>93156</v>
      </c>
      <c r="H186" s="98" t="s">
        <v>3634</v>
      </c>
      <c r="I186" s="103" t="s">
        <v>4505</v>
      </c>
      <c r="J186" s="59" t="str">
        <f>VLOOKUP(A:A,EMAIL!A:B,2,)</f>
        <v>a.nemiche@gsante.fr</v>
      </c>
      <c r="K186" s="59"/>
      <c r="L186" s="59"/>
      <c r="M186" s="59"/>
      <c r="N186" s="59"/>
      <c r="O186" s="59"/>
      <c r="P186" s="59"/>
    </row>
    <row r="187" spans="1:16" ht="15" x14ac:dyDescent="0.25">
      <c r="A187" s="101">
        <v>7240000207</v>
      </c>
      <c r="B187" s="97" t="s">
        <v>3635</v>
      </c>
      <c r="C187" s="96" t="s">
        <v>3636</v>
      </c>
      <c r="D187" s="96" t="s">
        <v>3637</v>
      </c>
      <c r="E187" s="96" t="s">
        <v>3638</v>
      </c>
      <c r="F187" s="98" t="s">
        <v>3639</v>
      </c>
      <c r="G187" s="100">
        <v>59781</v>
      </c>
      <c r="H187" s="98" t="s">
        <v>3570</v>
      </c>
      <c r="I187" s="103" t="s">
        <v>4506</v>
      </c>
      <c r="J187" s="59">
        <f>VLOOKUP(A:A,EMAIL!A:B,2,)</f>
        <v>0</v>
      </c>
      <c r="K187" s="59"/>
      <c r="L187" s="59"/>
      <c r="M187" s="59"/>
      <c r="N187" s="59"/>
      <c r="O187" s="59"/>
      <c r="P187" s="59"/>
    </row>
    <row r="188" spans="1:16" ht="15" x14ac:dyDescent="0.25">
      <c r="A188" s="101">
        <v>24000635</v>
      </c>
      <c r="B188" s="97" t="s">
        <v>3640</v>
      </c>
      <c r="C188" s="96" t="s">
        <v>3641</v>
      </c>
      <c r="D188" s="96" t="s">
        <v>3642</v>
      </c>
      <c r="E188" s="96" t="s">
        <v>139</v>
      </c>
      <c r="F188" s="98" t="s">
        <v>3643</v>
      </c>
      <c r="G188" s="100">
        <v>69009</v>
      </c>
      <c r="H188" s="98" t="s">
        <v>164</v>
      </c>
      <c r="I188" s="103" t="s">
        <v>4507</v>
      </c>
      <c r="J188" s="59" t="str">
        <f>VLOOKUP(A:A,EMAIL!A:B,2,)</f>
        <v>cjeriacaceres.architecture@gmail.com</v>
      </c>
      <c r="K188" s="59"/>
      <c r="L188" s="59"/>
      <c r="M188" s="59"/>
      <c r="N188" s="59"/>
      <c r="O188" s="59"/>
      <c r="P188" s="59"/>
    </row>
    <row r="189" spans="1:16" ht="15" x14ac:dyDescent="0.25">
      <c r="A189" s="101">
        <v>24000388</v>
      </c>
      <c r="B189" s="97" t="s">
        <v>3644</v>
      </c>
      <c r="C189" s="96" t="s">
        <v>3645</v>
      </c>
      <c r="D189" s="96" t="s">
        <v>3646</v>
      </c>
      <c r="E189" s="96" t="s">
        <v>139</v>
      </c>
      <c r="F189" s="98" t="s">
        <v>3647</v>
      </c>
      <c r="G189" s="100">
        <v>63170</v>
      </c>
      <c r="H189" s="98" t="s">
        <v>3648</v>
      </c>
      <c r="I189" s="103" t="s">
        <v>4508</v>
      </c>
      <c r="J189" s="59" t="str">
        <f>VLOOKUP(A:A,EMAIL!A:B,2,)</f>
        <v>lm@hyperburo.net</v>
      </c>
      <c r="K189" s="59"/>
      <c r="L189" s="59"/>
      <c r="M189" s="59"/>
      <c r="N189" s="59"/>
      <c r="O189" s="59"/>
      <c r="P189" s="59"/>
    </row>
    <row r="190" spans="1:16" ht="15" x14ac:dyDescent="0.25">
      <c r="A190" s="101">
        <v>24000395</v>
      </c>
      <c r="B190" s="97" t="s">
        <v>3649</v>
      </c>
      <c r="C190" s="96" t="s">
        <v>3650</v>
      </c>
      <c r="D190" s="96" t="s">
        <v>3651</v>
      </c>
      <c r="E190" s="96" t="s">
        <v>139</v>
      </c>
      <c r="F190" s="98" t="s">
        <v>3652</v>
      </c>
      <c r="G190" s="100">
        <v>76240</v>
      </c>
      <c r="H190" s="98" t="s">
        <v>142</v>
      </c>
      <c r="I190" s="103" t="s">
        <v>4509</v>
      </c>
      <c r="J190" s="59" t="str">
        <f>VLOOKUP(A:A,EMAIL!A:B,2,)</f>
        <v>ib-diffusion@ib-diffusion.fr</v>
      </c>
      <c r="K190" s="59"/>
      <c r="L190" s="59"/>
      <c r="M190" s="59"/>
      <c r="N190" s="59"/>
      <c r="O190" s="59"/>
      <c r="P190" s="59"/>
    </row>
    <row r="191" spans="1:16" ht="15" x14ac:dyDescent="0.25">
      <c r="A191" s="101">
        <v>24000014</v>
      </c>
      <c r="B191" s="97" t="s">
        <v>3653</v>
      </c>
      <c r="C191" s="96" t="s">
        <v>3654</v>
      </c>
      <c r="D191" s="96" t="s">
        <v>3655</v>
      </c>
      <c r="E191" s="96" t="s">
        <v>139</v>
      </c>
      <c r="F191" s="98" t="s">
        <v>3656</v>
      </c>
      <c r="G191" s="100">
        <v>41000</v>
      </c>
      <c r="H191" s="98" t="s">
        <v>3657</v>
      </c>
      <c r="I191" s="103" t="s">
        <v>4510</v>
      </c>
      <c r="J191" s="59" t="str">
        <f>VLOOKUP(A:A,EMAIL!A:B,2,)</f>
        <v>idcs@idcs.fr</v>
      </c>
      <c r="K191" s="59"/>
      <c r="L191" s="59"/>
      <c r="M191" s="59"/>
      <c r="N191" s="59"/>
      <c r="O191" s="59"/>
      <c r="P191" s="59"/>
    </row>
    <row r="192" spans="1:16" ht="15" x14ac:dyDescent="0.25">
      <c r="A192" s="101">
        <v>24000149</v>
      </c>
      <c r="B192" s="97" t="s">
        <v>3658</v>
      </c>
      <c r="C192" s="96" t="s">
        <v>3659</v>
      </c>
      <c r="D192" s="96" t="s">
        <v>3660</v>
      </c>
      <c r="E192" s="96" t="s">
        <v>3000</v>
      </c>
      <c r="F192" s="98" t="s">
        <v>3661</v>
      </c>
      <c r="G192" s="100">
        <v>91028</v>
      </c>
      <c r="H192" s="98" t="s">
        <v>3662</v>
      </c>
      <c r="I192" s="103" t="s">
        <v>139</v>
      </c>
      <c r="J192" s="59" t="str">
        <f>VLOOKUP(A:A,EMAIL!A:B,2,)</f>
        <v>info-france@flokk.com</v>
      </c>
      <c r="K192" s="59"/>
      <c r="L192" s="59"/>
      <c r="M192" s="59"/>
      <c r="N192" s="59"/>
      <c r="O192" s="59"/>
      <c r="P192" s="59"/>
    </row>
    <row r="193" spans="1:16" ht="15" x14ac:dyDescent="0.25">
      <c r="A193" s="101">
        <v>24000279</v>
      </c>
      <c r="B193" s="97" t="s">
        <v>3658</v>
      </c>
      <c r="C193" s="96" t="s">
        <v>3663</v>
      </c>
      <c r="D193" s="96" t="s">
        <v>3664</v>
      </c>
      <c r="E193" s="96" t="s">
        <v>139</v>
      </c>
      <c r="F193" s="98" t="s">
        <v>3665</v>
      </c>
      <c r="G193" s="100">
        <v>78370</v>
      </c>
      <c r="H193" s="98" t="s">
        <v>3666</v>
      </c>
      <c r="I193" s="103" t="s">
        <v>139</v>
      </c>
      <c r="J193" s="59" t="str">
        <f>VLOOKUP(A:A,EMAIL!A:B,2,)</f>
        <v>ikea5.fssg@ikea.com</v>
      </c>
      <c r="K193" s="59"/>
      <c r="L193" s="59"/>
      <c r="M193" s="59"/>
      <c r="N193" s="59"/>
      <c r="O193" s="59"/>
      <c r="P193" s="59"/>
    </row>
    <row r="194" spans="1:16" ht="15" x14ac:dyDescent="0.25">
      <c r="A194" s="101">
        <v>24000442</v>
      </c>
      <c r="B194" s="97" t="s">
        <v>3667</v>
      </c>
      <c r="C194" s="96" t="s">
        <v>3668</v>
      </c>
      <c r="D194" s="96" t="s">
        <v>3669</v>
      </c>
      <c r="E194" s="96" t="s">
        <v>139</v>
      </c>
      <c r="F194" s="98" t="s">
        <v>3670</v>
      </c>
      <c r="G194" s="100">
        <v>88000</v>
      </c>
      <c r="H194" s="98" t="s">
        <v>178</v>
      </c>
      <c r="I194" s="103" t="s">
        <v>4511</v>
      </c>
      <c r="J194" s="59" t="str">
        <f>VLOOKUP(A:A,EMAIL!A:B,2,)</f>
        <v>lilian.hazemann@infineamenagement.com</v>
      </c>
      <c r="K194" s="59"/>
      <c r="L194" s="59"/>
      <c r="M194" s="59"/>
      <c r="N194" s="59"/>
      <c r="O194" s="59"/>
      <c r="P194" s="59"/>
    </row>
    <row r="195" spans="1:16" ht="15" x14ac:dyDescent="0.25">
      <c r="A195" s="101">
        <v>24000662</v>
      </c>
      <c r="B195" s="97" t="s">
        <v>3671</v>
      </c>
      <c r="C195" s="96" t="s">
        <v>3671</v>
      </c>
      <c r="D195" s="96" t="s">
        <v>2959</v>
      </c>
      <c r="E195" s="96" t="s">
        <v>139</v>
      </c>
      <c r="F195" s="98" t="s">
        <v>139</v>
      </c>
      <c r="G195" s="100">
        <v>92700</v>
      </c>
      <c r="H195" s="98" t="s">
        <v>183</v>
      </c>
      <c r="I195" s="103" t="s">
        <v>4512</v>
      </c>
      <c r="J195" s="59" t="str">
        <f>VLOOKUP(A:A,EMAIL!A:B,2,)</f>
        <v>comptabilite@indesk.solutions</v>
      </c>
      <c r="K195" s="59"/>
      <c r="L195" s="59"/>
      <c r="M195" s="59"/>
      <c r="N195" s="59"/>
      <c r="O195" s="59"/>
      <c r="P195" s="59"/>
    </row>
    <row r="196" spans="1:16" ht="15" x14ac:dyDescent="0.25">
      <c r="A196" s="101">
        <v>24000471</v>
      </c>
      <c r="B196" s="97" t="s">
        <v>3672</v>
      </c>
      <c r="C196" s="96" t="s">
        <v>3673</v>
      </c>
      <c r="D196" s="96" t="s">
        <v>3674</v>
      </c>
      <c r="E196" s="96" t="s">
        <v>139</v>
      </c>
      <c r="F196" s="98" t="s">
        <v>3675</v>
      </c>
      <c r="G196" s="100">
        <v>7607</v>
      </c>
      <c r="H196" s="98" t="s">
        <v>3676</v>
      </c>
      <c r="I196" s="103" t="s">
        <v>4513</v>
      </c>
      <c r="J196" s="59" t="str">
        <f>VLOOKUP(A:A,EMAIL!A:B,2,)</f>
        <v>roxanepi@fr.inditex.com</v>
      </c>
      <c r="K196" s="59"/>
      <c r="L196" s="59"/>
      <c r="M196" s="59"/>
      <c r="N196" s="59"/>
      <c r="O196" s="59"/>
      <c r="P196" s="59"/>
    </row>
    <row r="197" spans="1:16" ht="15" x14ac:dyDescent="0.25">
      <c r="A197" s="101">
        <v>24000703</v>
      </c>
      <c r="B197" s="97" t="s">
        <v>3677</v>
      </c>
      <c r="C197" s="96" t="s">
        <v>3678</v>
      </c>
      <c r="D197" s="96" t="s">
        <v>3679</v>
      </c>
      <c r="E197" s="96" t="s">
        <v>3680</v>
      </c>
      <c r="F197" s="98" t="s">
        <v>3681</v>
      </c>
      <c r="G197" s="100">
        <v>78530</v>
      </c>
      <c r="H197" s="98" t="s">
        <v>209</v>
      </c>
      <c r="I197" s="103" t="s">
        <v>4514</v>
      </c>
      <c r="J197" s="59" t="str">
        <f>VLOOKUP(A:A,EMAIL!A:B,2,)</f>
        <v>pdv03848@mousquetaires.com</v>
      </c>
      <c r="K197" s="59"/>
      <c r="L197" s="59"/>
      <c r="M197" s="59"/>
      <c r="N197" s="59"/>
      <c r="O197" s="59"/>
      <c r="P197" s="59"/>
    </row>
    <row r="198" spans="1:16" ht="15" x14ac:dyDescent="0.25">
      <c r="A198" s="101">
        <v>24000272</v>
      </c>
      <c r="B198" s="97" t="s">
        <v>3682</v>
      </c>
      <c r="C198" s="96" t="s">
        <v>3683</v>
      </c>
      <c r="D198" s="96" t="s">
        <v>3684</v>
      </c>
      <c r="E198" s="96" t="s">
        <v>3685</v>
      </c>
      <c r="F198" s="98" t="s">
        <v>3686</v>
      </c>
      <c r="G198" s="100">
        <v>67120</v>
      </c>
      <c r="H198" s="98" t="s">
        <v>3687</v>
      </c>
      <c r="I198" s="103" t="s">
        <v>4515</v>
      </c>
      <c r="J198" s="59" t="str">
        <f>VLOOKUP(A:A,EMAIL!A:B,2,)</f>
        <v>gilbert.pezin@flokk.com</v>
      </c>
      <c r="K198" s="59"/>
      <c r="L198" s="59"/>
      <c r="M198" s="59"/>
      <c r="N198" s="59"/>
      <c r="O198" s="59"/>
      <c r="P198" s="59"/>
    </row>
    <row r="199" spans="1:16" ht="15" x14ac:dyDescent="0.25">
      <c r="A199" s="101">
        <v>24000591</v>
      </c>
      <c r="B199" s="97" t="s">
        <v>3688</v>
      </c>
      <c r="C199" s="96" t="s">
        <v>3689</v>
      </c>
      <c r="D199" s="96" t="s">
        <v>3690</v>
      </c>
      <c r="E199" s="96" t="s">
        <v>139</v>
      </c>
      <c r="F199" s="98" t="s">
        <v>3691</v>
      </c>
      <c r="G199" s="100">
        <v>94140</v>
      </c>
      <c r="H199" s="98" t="s">
        <v>211</v>
      </c>
      <c r="I199" s="103" t="s">
        <v>4516</v>
      </c>
      <c r="J199" s="59" t="str">
        <f>VLOOKUP(A:A,EMAIL!A:B,2,)</f>
        <v>irm-liberale94@wanadoo.fr</v>
      </c>
      <c r="K199" s="59"/>
      <c r="L199" s="59"/>
      <c r="M199" s="59"/>
      <c r="N199" s="59"/>
      <c r="O199" s="59"/>
      <c r="P199" s="59"/>
    </row>
    <row r="200" spans="1:16" ht="15" x14ac:dyDescent="0.25">
      <c r="A200" s="101">
        <v>24000266</v>
      </c>
      <c r="B200" s="97" t="s">
        <v>3692</v>
      </c>
      <c r="C200" s="96" t="s">
        <v>3693</v>
      </c>
      <c r="D200" s="96" t="s">
        <v>3694</v>
      </c>
      <c r="E200" s="96" t="s">
        <v>139</v>
      </c>
      <c r="F200" s="98" t="s">
        <v>3695</v>
      </c>
      <c r="G200" s="100">
        <v>73160</v>
      </c>
      <c r="H200" s="98" t="s">
        <v>3696</v>
      </c>
      <c r="I200" s="103" t="s">
        <v>4517</v>
      </c>
      <c r="J200" s="59" t="str">
        <f>VLOOKUP(A:A,EMAIL!A:B,2,)</f>
        <v>secretaire@arbet-amenagement.com</v>
      </c>
      <c r="K200" s="59"/>
      <c r="L200" s="59"/>
      <c r="M200" s="59"/>
      <c r="N200" s="59"/>
      <c r="O200" s="59"/>
      <c r="P200" s="59"/>
    </row>
    <row r="201" spans="1:16" ht="15" x14ac:dyDescent="0.25">
      <c r="A201" s="101">
        <v>24000270</v>
      </c>
      <c r="B201" s="97" t="s">
        <v>3697</v>
      </c>
      <c r="C201" s="96" t="s">
        <v>3698</v>
      </c>
      <c r="D201" s="96" t="s">
        <v>3699</v>
      </c>
      <c r="E201" s="96" t="s">
        <v>3700</v>
      </c>
      <c r="F201" s="98" t="s">
        <v>3701</v>
      </c>
      <c r="G201" s="100">
        <v>75003</v>
      </c>
      <c r="H201" s="98" t="s">
        <v>140</v>
      </c>
      <c r="I201" s="103" t="s">
        <v>4518</v>
      </c>
      <c r="J201" s="59">
        <f>VLOOKUP(A:A,EMAIL!A:B,2,)</f>
        <v>0</v>
      </c>
      <c r="K201" s="59"/>
      <c r="L201" s="59"/>
      <c r="M201" s="59"/>
      <c r="N201" s="59"/>
      <c r="O201" s="59"/>
      <c r="P201" s="59"/>
    </row>
    <row r="202" spans="1:16" ht="15" x14ac:dyDescent="0.25">
      <c r="A202" s="101">
        <v>24000694</v>
      </c>
      <c r="B202" s="97" t="s">
        <v>3702</v>
      </c>
      <c r="C202" s="96" t="s">
        <v>3702</v>
      </c>
      <c r="D202" s="96" t="s">
        <v>3703</v>
      </c>
      <c r="E202" s="96" t="s">
        <v>139</v>
      </c>
      <c r="F202" s="98" t="s">
        <v>2873</v>
      </c>
      <c r="G202" s="100">
        <v>75003</v>
      </c>
      <c r="H202" s="98" t="s">
        <v>2843</v>
      </c>
      <c r="I202" s="103" t="s">
        <v>4519</v>
      </c>
      <c r="J202" s="59" t="str">
        <f>VLOOKUP(A:A,EMAIL!A:B,2,)</f>
        <v>olivier@jippidesign.com</v>
      </c>
      <c r="K202" s="59"/>
      <c r="L202" s="59"/>
      <c r="M202" s="59"/>
      <c r="N202" s="59"/>
      <c r="O202" s="59"/>
      <c r="P202" s="59"/>
    </row>
    <row r="203" spans="1:16" ht="15" x14ac:dyDescent="0.25">
      <c r="A203" s="101">
        <v>24000603</v>
      </c>
      <c r="B203" s="97" t="s">
        <v>3704</v>
      </c>
      <c r="C203" s="96" t="s">
        <v>3705</v>
      </c>
      <c r="D203" s="96" t="s">
        <v>3706</v>
      </c>
      <c r="E203" s="96" t="s">
        <v>139</v>
      </c>
      <c r="F203" s="98" t="s">
        <v>3707</v>
      </c>
      <c r="G203" s="100">
        <v>39140</v>
      </c>
      <c r="H203" s="98" t="s">
        <v>3708</v>
      </c>
      <c r="I203" s="103" t="s">
        <v>4520</v>
      </c>
      <c r="J203" s="59" t="str">
        <f>VLOOKUP(A:A,EMAIL!A:B,2,)</f>
        <v>Rachel@ropelato.fr</v>
      </c>
      <c r="K203" s="59"/>
      <c r="L203" s="59"/>
      <c r="M203" s="59"/>
      <c r="N203" s="59"/>
      <c r="O203" s="59"/>
      <c r="P203" s="59"/>
    </row>
    <row r="204" spans="1:16" ht="15" x14ac:dyDescent="0.25">
      <c r="A204" s="101">
        <v>24000631</v>
      </c>
      <c r="B204" s="97" t="s">
        <v>3709</v>
      </c>
      <c r="C204" s="96" t="s">
        <v>3710</v>
      </c>
      <c r="D204" s="96" t="s">
        <v>3711</v>
      </c>
      <c r="E204" s="96" t="s">
        <v>139</v>
      </c>
      <c r="F204" s="98" t="s">
        <v>3712</v>
      </c>
      <c r="G204" s="100">
        <v>78630</v>
      </c>
      <c r="H204" s="98" t="s">
        <v>3713</v>
      </c>
      <c r="I204" s="103" t="s">
        <v>4521</v>
      </c>
      <c r="J204" s="59" t="str">
        <f>VLOOKUP(A:A,EMAIL!A:B,2,)</f>
        <v>jean.charles.sanches@kinnarps.fr</v>
      </c>
      <c r="K204" s="59"/>
      <c r="L204" s="59"/>
      <c r="M204" s="59"/>
      <c r="N204" s="59"/>
      <c r="O204" s="59"/>
      <c r="P204" s="59"/>
    </row>
    <row r="205" spans="1:16" ht="15" x14ac:dyDescent="0.25">
      <c r="A205" s="101">
        <v>24000416</v>
      </c>
      <c r="B205" s="97" t="s">
        <v>3714</v>
      </c>
      <c r="C205" s="96" t="s">
        <v>3715</v>
      </c>
      <c r="D205" s="96" t="s">
        <v>3716</v>
      </c>
      <c r="E205" s="96" t="s">
        <v>3717</v>
      </c>
      <c r="F205" s="98" t="s">
        <v>3718</v>
      </c>
      <c r="G205" s="100">
        <v>57403</v>
      </c>
      <c r="H205" s="98" t="s">
        <v>3719</v>
      </c>
      <c r="I205" s="103" t="s">
        <v>4522</v>
      </c>
      <c r="J205" s="59" t="str">
        <f>VLOOKUP(A:A,EMAIL!A:B,2,)</f>
        <v>s.wantz@kirchner-bureautique.fr</v>
      </c>
      <c r="K205" s="59"/>
      <c r="L205" s="59"/>
      <c r="M205" s="59"/>
      <c r="N205" s="59"/>
      <c r="O205" s="59"/>
      <c r="P205" s="59"/>
    </row>
    <row r="206" spans="1:16" ht="15" x14ac:dyDescent="0.25">
      <c r="A206" s="101">
        <v>24000700</v>
      </c>
      <c r="B206" s="97" t="s">
        <v>3720</v>
      </c>
      <c r="C206" s="96" t="s">
        <v>3721</v>
      </c>
      <c r="D206" s="96" t="s">
        <v>3722</v>
      </c>
      <c r="E206" s="96" t="s">
        <v>139</v>
      </c>
      <c r="F206" s="98" t="s">
        <v>3723</v>
      </c>
      <c r="G206" s="100">
        <v>92160</v>
      </c>
      <c r="H206" s="98" t="s">
        <v>3724</v>
      </c>
      <c r="I206" s="103" t="s">
        <v>4523</v>
      </c>
      <c r="J206" s="59" t="str">
        <f>VLOOKUP(A:A,EMAIL!A:B,2,)</f>
        <v>comptabilite1@limpression.eu</v>
      </c>
      <c r="K206" s="59"/>
      <c r="L206" s="59"/>
      <c r="M206" s="59"/>
      <c r="N206" s="59"/>
      <c r="O206" s="59"/>
      <c r="P206" s="59"/>
    </row>
    <row r="207" spans="1:16" ht="15" x14ac:dyDescent="0.25">
      <c r="A207" s="101">
        <v>24000284</v>
      </c>
      <c r="B207" s="97" t="s">
        <v>3725</v>
      </c>
      <c r="C207" s="96" t="s">
        <v>3726</v>
      </c>
      <c r="D207" s="96" t="s">
        <v>3727</v>
      </c>
      <c r="E207" s="96" t="s">
        <v>139</v>
      </c>
      <c r="F207" s="98" t="s">
        <v>3728</v>
      </c>
      <c r="G207" s="100">
        <v>54320</v>
      </c>
      <c r="H207" s="98" t="s">
        <v>150</v>
      </c>
      <c r="I207" s="103" t="s">
        <v>4524</v>
      </c>
      <c r="J207" s="59" t="str">
        <f>VLOOKUP(A:A,EMAIL!A:B,2,)</f>
        <v>espace.ergonomique@orange.fr</v>
      </c>
      <c r="K207" s="59"/>
      <c r="L207" s="59"/>
      <c r="M207" s="59"/>
      <c r="N207" s="59"/>
      <c r="O207" s="59"/>
      <c r="P207" s="59"/>
    </row>
    <row r="208" spans="1:16" ht="15" x14ac:dyDescent="0.25">
      <c r="A208" s="101">
        <v>24000708</v>
      </c>
      <c r="B208" s="97" t="s">
        <v>3725</v>
      </c>
      <c r="C208" s="96" t="s">
        <v>3729</v>
      </c>
      <c r="D208" s="96" t="s">
        <v>3730</v>
      </c>
      <c r="E208" s="96" t="s">
        <v>3731</v>
      </c>
      <c r="F208" s="98" t="s">
        <v>3732</v>
      </c>
      <c r="G208" s="100">
        <v>92230</v>
      </c>
      <c r="H208" s="98" t="s">
        <v>192</v>
      </c>
      <c r="I208" s="103" t="s">
        <v>4525</v>
      </c>
      <c r="J208" s="59" t="str">
        <f>VLOOKUP(A:A,EMAIL!A:B,2,)</f>
        <v>nphul@lespace-paris.fr</v>
      </c>
      <c r="K208" s="59"/>
      <c r="L208" s="59"/>
      <c r="M208" s="59"/>
      <c r="N208" s="59"/>
      <c r="O208" s="59"/>
      <c r="P208" s="59"/>
    </row>
    <row r="209" spans="1:16" ht="15" x14ac:dyDescent="0.25">
      <c r="A209" s="101">
        <v>24000422</v>
      </c>
      <c r="B209" s="97" t="s">
        <v>3733</v>
      </c>
      <c r="C209" s="96" t="s">
        <v>3734</v>
      </c>
      <c r="D209" s="96" t="s">
        <v>3735</v>
      </c>
      <c r="E209" s="96" t="s">
        <v>3736</v>
      </c>
      <c r="F209" s="98" t="s">
        <v>3737</v>
      </c>
      <c r="G209" s="100">
        <v>92612</v>
      </c>
      <c r="H209" s="98" t="s">
        <v>3738</v>
      </c>
      <c r="I209" s="103" t="s">
        <v>139</v>
      </c>
      <c r="J209" s="59" t="str">
        <f>VLOOKUP(A:A,EMAIL!A:B,2,)</f>
        <v>Vanessa.FEJERDEHARALYI@loreal.com</v>
      </c>
      <c r="K209" s="59"/>
      <c r="L209" s="59"/>
      <c r="M209" s="59"/>
      <c r="N209" s="59"/>
      <c r="O209" s="59"/>
      <c r="P209" s="59"/>
    </row>
    <row r="210" spans="1:16" ht="15" x14ac:dyDescent="0.25">
      <c r="A210" s="101">
        <v>7240000185</v>
      </c>
      <c r="B210" s="97" t="s">
        <v>3733</v>
      </c>
      <c r="C210" s="96" t="s">
        <v>3739</v>
      </c>
      <c r="D210" s="96" t="s">
        <v>3740</v>
      </c>
      <c r="E210" s="96" t="s">
        <v>3741</v>
      </c>
      <c r="F210" s="98" t="s">
        <v>3742</v>
      </c>
      <c r="G210" s="100">
        <v>92300</v>
      </c>
      <c r="H210" s="98" t="s">
        <v>3743</v>
      </c>
      <c r="I210" s="103" t="s">
        <v>4526</v>
      </c>
      <c r="J210" s="59" t="str">
        <f>VLOOKUP(A:A,EMAIL!A:B,2,)</f>
        <v>Nathalie.AUBRY@loreal.com</v>
      </c>
      <c r="K210" s="59"/>
      <c r="L210" s="59"/>
      <c r="M210" s="59"/>
      <c r="N210" s="59"/>
      <c r="O210" s="59"/>
      <c r="P210" s="59"/>
    </row>
    <row r="211" spans="1:16" ht="15" x14ac:dyDescent="0.25">
      <c r="A211" s="101">
        <v>7240000197</v>
      </c>
      <c r="B211" s="97" t="s">
        <v>3733</v>
      </c>
      <c r="C211" s="96" t="s">
        <v>3744</v>
      </c>
      <c r="D211" s="96" t="s">
        <v>3745</v>
      </c>
      <c r="E211" s="96" t="s">
        <v>3252</v>
      </c>
      <c r="F211" s="98" t="s">
        <v>3746</v>
      </c>
      <c r="G211" s="100">
        <v>92688</v>
      </c>
      <c r="H211" s="98" t="s">
        <v>3747</v>
      </c>
      <c r="I211" s="103" t="s">
        <v>4527</v>
      </c>
      <c r="J211" s="59" t="str">
        <f>VLOOKUP(A:A,EMAIL!A:B,2,)</f>
        <v>info-france@flokk.com</v>
      </c>
      <c r="K211" s="59"/>
      <c r="L211" s="59"/>
      <c r="M211" s="59"/>
      <c r="N211" s="59"/>
      <c r="O211" s="59"/>
      <c r="P211" s="59"/>
    </row>
    <row r="212" spans="1:16" ht="15" x14ac:dyDescent="0.25">
      <c r="A212" s="101">
        <v>24000046</v>
      </c>
      <c r="B212" s="97" t="s">
        <v>3748</v>
      </c>
      <c r="C212" s="96" t="s">
        <v>3749</v>
      </c>
      <c r="D212" s="96" t="s">
        <v>3750</v>
      </c>
      <c r="E212" s="96" t="s">
        <v>139</v>
      </c>
      <c r="F212" s="98" t="s">
        <v>3751</v>
      </c>
      <c r="G212" s="100">
        <v>75009</v>
      </c>
      <c r="H212" s="98" t="s">
        <v>2843</v>
      </c>
      <c r="I212" s="103" t="s">
        <v>139</v>
      </c>
      <c r="J212" s="59" t="str">
        <f>VLOOKUP(A:A,EMAIL!A:B,2,)</f>
        <v>patrick.dauvigny@laboutiquedudos.com</v>
      </c>
      <c r="K212" s="59"/>
      <c r="L212" s="59"/>
      <c r="M212" s="59"/>
      <c r="N212" s="59"/>
      <c r="O212" s="59"/>
      <c r="P212" s="59"/>
    </row>
    <row r="213" spans="1:16" ht="15" x14ac:dyDescent="0.25">
      <c r="A213" s="101">
        <v>24000663</v>
      </c>
      <c r="B213" s="97" t="s">
        <v>3752</v>
      </c>
      <c r="C213" s="96" t="s">
        <v>3752</v>
      </c>
      <c r="D213" s="96" t="s">
        <v>212</v>
      </c>
      <c r="E213" s="96" t="s">
        <v>139</v>
      </c>
      <c r="F213" s="98" t="s">
        <v>139</v>
      </c>
      <c r="G213" s="100">
        <v>12000</v>
      </c>
      <c r="H213" s="98" t="s">
        <v>151</v>
      </c>
      <c r="I213" s="103" t="s">
        <v>4528</v>
      </c>
      <c r="J213" s="59" t="str">
        <f>VLOOKUP(A:A,EMAIL!A:B,2,)</f>
        <v>contact@lasob.fr</v>
      </c>
      <c r="K213" s="59"/>
      <c r="L213" s="59"/>
      <c r="M213" s="59"/>
      <c r="N213" s="59"/>
      <c r="O213" s="59"/>
      <c r="P213" s="59"/>
    </row>
    <row r="214" spans="1:16" ht="15" x14ac:dyDescent="0.25">
      <c r="A214" s="101">
        <v>24000562</v>
      </c>
      <c r="B214" s="97" t="s">
        <v>191</v>
      </c>
      <c r="C214" s="96" t="s">
        <v>3753</v>
      </c>
      <c r="D214" s="96" t="s">
        <v>3754</v>
      </c>
      <c r="E214" s="96" t="s">
        <v>139</v>
      </c>
      <c r="F214" s="98" t="s">
        <v>3155</v>
      </c>
      <c r="G214" s="100">
        <v>75017</v>
      </c>
      <c r="H214" s="98" t="s">
        <v>2843</v>
      </c>
      <c r="I214" s="103" t="s">
        <v>4529</v>
      </c>
      <c r="J214" s="59" t="str">
        <f>VLOOKUP(A:A,EMAIL!A:B,2,)</f>
        <v>meriem.c@labrador-company.com</v>
      </c>
      <c r="K214" s="59"/>
      <c r="L214" s="59"/>
      <c r="M214" s="59"/>
      <c r="N214" s="59"/>
      <c r="O214" s="59"/>
      <c r="P214" s="59"/>
    </row>
    <row r="215" spans="1:16" ht="15" x14ac:dyDescent="0.25">
      <c r="A215" s="101">
        <v>24000647</v>
      </c>
      <c r="B215" s="97" t="s">
        <v>208</v>
      </c>
      <c r="C215" s="96" t="s">
        <v>208</v>
      </c>
      <c r="D215" s="96" t="s">
        <v>3000</v>
      </c>
      <c r="E215" s="96" t="s">
        <v>3755</v>
      </c>
      <c r="F215" s="98" t="s">
        <v>3756</v>
      </c>
      <c r="G215" s="100">
        <v>93300</v>
      </c>
      <c r="H215" s="98" t="s">
        <v>3757</v>
      </c>
      <c r="I215" s="103" t="s">
        <v>4530</v>
      </c>
      <c r="J215" s="59" t="str">
        <f>VLOOKUP(A:A,EMAIL!A:B,2,)</f>
        <v>info-france@flokk.com</v>
      </c>
      <c r="K215" s="59"/>
      <c r="L215" s="59"/>
      <c r="M215" s="59"/>
      <c r="N215" s="59"/>
      <c r="O215" s="59"/>
      <c r="P215" s="59"/>
    </row>
    <row r="216" spans="1:16" ht="15" x14ac:dyDescent="0.25">
      <c r="A216" s="101">
        <v>7240000199</v>
      </c>
      <c r="B216" s="97" t="s">
        <v>3758</v>
      </c>
      <c r="C216" s="96" t="s">
        <v>3759</v>
      </c>
      <c r="D216" s="96" t="s">
        <v>3760</v>
      </c>
      <c r="E216" s="96" t="s">
        <v>3761</v>
      </c>
      <c r="F216" s="98" t="s">
        <v>3762</v>
      </c>
      <c r="G216" s="100">
        <v>97110</v>
      </c>
      <c r="H216" s="98" t="s">
        <v>3763</v>
      </c>
      <c r="I216" s="103" t="s">
        <v>4531</v>
      </c>
      <c r="J216" s="59" t="str">
        <f>VLOOKUP(A:A,EMAIL!A:B,2,)</f>
        <v>dareg_reclam@lcl.fr</v>
      </c>
      <c r="K216" s="59"/>
      <c r="L216" s="59"/>
      <c r="M216" s="59"/>
      <c r="N216" s="59"/>
      <c r="O216" s="59"/>
      <c r="P216" s="59"/>
    </row>
    <row r="217" spans="1:16" ht="15" x14ac:dyDescent="0.25">
      <c r="A217" s="101">
        <v>24000709</v>
      </c>
      <c r="B217" s="97" t="s">
        <v>3764</v>
      </c>
      <c r="C217" s="96" t="s">
        <v>3765</v>
      </c>
      <c r="D217" s="96" t="s">
        <v>3766</v>
      </c>
      <c r="E217" s="96" t="s">
        <v>3767</v>
      </c>
      <c r="F217" s="98" t="s">
        <v>3768</v>
      </c>
      <c r="G217" s="100">
        <v>77615</v>
      </c>
      <c r="H217" s="98" t="s">
        <v>3769</v>
      </c>
      <c r="I217" s="103" t="s">
        <v>4532</v>
      </c>
      <c r="J217" s="59" t="str">
        <f>VLOOKUP(A:A,EMAIL!A:B,2,)</f>
        <v>contact.fournisseurs@lbc.eu</v>
      </c>
      <c r="K217" s="59"/>
      <c r="L217" s="59"/>
      <c r="M217" s="59"/>
      <c r="N217" s="59"/>
      <c r="O217" s="59"/>
      <c r="P217" s="59"/>
    </row>
    <row r="218" spans="1:16" ht="15" x14ac:dyDescent="0.25">
      <c r="A218" s="101">
        <v>24000685</v>
      </c>
      <c r="B218" s="97" t="s">
        <v>3770</v>
      </c>
      <c r="C218" s="96" t="s">
        <v>3771</v>
      </c>
      <c r="D218" s="96" t="s">
        <v>3772</v>
      </c>
      <c r="E218" s="96" t="s">
        <v>139</v>
      </c>
      <c r="F218" s="98" t="s">
        <v>3155</v>
      </c>
      <c r="G218" s="100">
        <v>75017</v>
      </c>
      <c r="H218" s="98" t="s">
        <v>2843</v>
      </c>
      <c r="I218" s="103" t="s">
        <v>4533</v>
      </c>
      <c r="J218" s="59" t="str">
        <f>VLOOKUP(A:A,EMAIL!A:B,2,)</f>
        <v>Parcmonceau.compta@gmail.com</v>
      </c>
      <c r="K218" s="59"/>
      <c r="L218" s="59"/>
      <c r="M218" s="59"/>
      <c r="N218" s="59"/>
      <c r="O218" s="59"/>
      <c r="P218" s="59"/>
    </row>
    <row r="219" spans="1:16" ht="15" x14ac:dyDescent="0.25">
      <c r="A219" s="101">
        <v>24000674</v>
      </c>
      <c r="B219" s="97" t="s">
        <v>3773</v>
      </c>
      <c r="C219" s="96" t="s">
        <v>3773</v>
      </c>
      <c r="D219" s="96" t="s">
        <v>3774</v>
      </c>
      <c r="E219" s="96" t="s">
        <v>139</v>
      </c>
      <c r="F219" s="98" t="s">
        <v>139</v>
      </c>
      <c r="G219" s="100">
        <v>91700</v>
      </c>
      <c r="H219" s="98" t="s">
        <v>3775</v>
      </c>
      <c r="I219" s="103" t="s">
        <v>4534</v>
      </c>
      <c r="J219" s="59" t="str">
        <f>VLOOKUP(A:A,EMAIL!A:B,2,)</f>
        <v>michele@legrandcub.fr</v>
      </c>
      <c r="K219" s="59"/>
      <c r="L219" s="59"/>
      <c r="M219" s="59"/>
      <c r="N219" s="59"/>
      <c r="O219" s="59"/>
      <c r="P219" s="59"/>
    </row>
    <row r="220" spans="1:16" ht="15" x14ac:dyDescent="0.25">
      <c r="A220" s="101">
        <v>24000099</v>
      </c>
      <c r="B220" s="97" t="s">
        <v>3776</v>
      </c>
      <c r="C220" s="96" t="s">
        <v>3777</v>
      </c>
      <c r="D220" s="96" t="s">
        <v>3778</v>
      </c>
      <c r="E220" s="96" t="s">
        <v>3779</v>
      </c>
      <c r="F220" s="98" t="s">
        <v>3780</v>
      </c>
      <c r="G220" s="100">
        <v>75001</v>
      </c>
      <c r="H220" s="98" t="s">
        <v>140</v>
      </c>
      <c r="I220" s="103" t="s">
        <v>139</v>
      </c>
      <c r="J220" s="59">
        <f>VLOOKUP(A:A,EMAIL!A:B,2,)</f>
        <v>0</v>
      </c>
      <c r="K220" s="59"/>
      <c r="L220" s="59"/>
      <c r="M220" s="59"/>
      <c r="N220" s="59"/>
      <c r="O220" s="59"/>
      <c r="P220" s="59"/>
    </row>
    <row r="221" spans="1:16" ht="15" x14ac:dyDescent="0.25">
      <c r="A221" s="101">
        <v>24000536</v>
      </c>
      <c r="B221" s="97" t="s">
        <v>3781</v>
      </c>
      <c r="C221" s="96" t="s">
        <v>3781</v>
      </c>
      <c r="D221" s="96" t="s">
        <v>3782</v>
      </c>
      <c r="E221" s="96" t="s">
        <v>3783</v>
      </c>
      <c r="F221" s="98" t="s">
        <v>3784</v>
      </c>
      <c r="G221" s="100">
        <v>95956</v>
      </c>
      <c r="H221" s="98" t="s">
        <v>3785</v>
      </c>
      <c r="I221" s="103" t="s">
        <v>4535</v>
      </c>
      <c r="J221" s="59" t="str">
        <f>VLOOKUP(A:A,EMAIL!A:B,2,)</f>
        <v>Muriel.coyez@lescate.com</v>
      </c>
      <c r="K221" s="59"/>
      <c r="L221" s="59"/>
      <c r="M221" s="59"/>
      <c r="N221" s="59"/>
      <c r="O221" s="59"/>
      <c r="P221" s="59"/>
    </row>
    <row r="222" spans="1:16" ht="15" x14ac:dyDescent="0.25">
      <c r="A222" s="101">
        <v>24000617</v>
      </c>
      <c r="B222" s="97" t="s">
        <v>3786</v>
      </c>
      <c r="C222" s="96" t="s">
        <v>3787</v>
      </c>
      <c r="D222" s="96" t="s">
        <v>3788</v>
      </c>
      <c r="E222" s="96" t="s">
        <v>139</v>
      </c>
      <c r="F222" s="98" t="s">
        <v>3789</v>
      </c>
      <c r="G222" s="100">
        <v>92300</v>
      </c>
      <c r="H222" s="98" t="s">
        <v>3790</v>
      </c>
      <c r="I222" s="103" t="s">
        <v>4536</v>
      </c>
      <c r="J222" s="59" t="str">
        <f>VLOOKUP(A:A,EMAIL!A:B,2,)</f>
        <v>compatibilite.levallois@scadif.fr</v>
      </c>
      <c r="K222" s="59"/>
      <c r="L222" s="59"/>
      <c r="M222" s="59"/>
      <c r="N222" s="59"/>
      <c r="O222" s="59"/>
      <c r="P222" s="59"/>
    </row>
    <row r="223" spans="1:16" ht="15" x14ac:dyDescent="0.25">
      <c r="A223" s="101">
        <v>24000401</v>
      </c>
      <c r="B223" s="97" t="s">
        <v>3791</v>
      </c>
      <c r="C223" s="96" t="s">
        <v>3792</v>
      </c>
      <c r="D223" s="96" t="s">
        <v>3793</v>
      </c>
      <c r="E223" s="96" t="s">
        <v>139</v>
      </c>
      <c r="F223" s="98" t="s">
        <v>3794</v>
      </c>
      <c r="G223" s="100">
        <v>51350</v>
      </c>
      <c r="H223" s="98" t="s">
        <v>3795</v>
      </c>
      <c r="I223" s="103" t="s">
        <v>4537</v>
      </c>
      <c r="J223" s="59" t="str">
        <f>VLOOKUP(A:A,EMAIL!A:B,2,)</f>
        <v>melaniemareau@orange.fr</v>
      </c>
      <c r="K223" s="59"/>
      <c r="L223" s="59"/>
      <c r="M223" s="59"/>
      <c r="N223" s="59"/>
      <c r="O223" s="59"/>
      <c r="P223" s="59"/>
    </row>
    <row r="224" spans="1:16" ht="15" x14ac:dyDescent="0.25">
      <c r="A224" s="101">
        <v>24000459</v>
      </c>
      <c r="B224" s="97" t="s">
        <v>3796</v>
      </c>
      <c r="C224" s="96" t="s">
        <v>3797</v>
      </c>
      <c r="D224" s="96" t="s">
        <v>3798</v>
      </c>
      <c r="E224" s="96" t="s">
        <v>139</v>
      </c>
      <c r="F224" s="98" t="s">
        <v>3799</v>
      </c>
      <c r="G224" s="100">
        <v>74370</v>
      </c>
      <c r="H224" s="98" t="s">
        <v>3800</v>
      </c>
      <c r="I224" s="103" t="s">
        <v>4538</v>
      </c>
      <c r="J224" s="59" t="str">
        <f>VLOOKUP(A:A,EMAIL!A:B,2,)</f>
        <v>compta@epc74.com, lineame@lineame.com, contact@lineame.com</v>
      </c>
      <c r="K224" s="59"/>
      <c r="L224" s="59"/>
      <c r="M224" s="59"/>
      <c r="N224" s="59"/>
      <c r="O224" s="59"/>
      <c r="P224" s="59"/>
    </row>
    <row r="225" spans="1:16" ht="15" x14ac:dyDescent="0.25">
      <c r="A225" s="101">
        <v>24000693</v>
      </c>
      <c r="B225" s="97" t="s">
        <v>3801</v>
      </c>
      <c r="C225" s="96" t="s">
        <v>3802</v>
      </c>
      <c r="D225" s="96" t="s">
        <v>3803</v>
      </c>
      <c r="E225" s="96" t="s">
        <v>139</v>
      </c>
      <c r="F225" s="98" t="s">
        <v>3338</v>
      </c>
      <c r="G225" s="100">
        <v>75015</v>
      </c>
      <c r="H225" s="98" t="s">
        <v>2843</v>
      </c>
      <c r="I225" s="103" t="s">
        <v>4539</v>
      </c>
      <c r="J225" s="59" t="str">
        <f>VLOOKUP(A:A,EMAIL!A:B,2,)</f>
        <v>stanley@eurolocation.fr</v>
      </c>
      <c r="K225" s="59"/>
      <c r="L225" s="59"/>
      <c r="M225" s="59"/>
      <c r="N225" s="59"/>
      <c r="O225" s="59"/>
      <c r="P225" s="59"/>
    </row>
    <row r="226" spans="1:16" ht="15" x14ac:dyDescent="0.25">
      <c r="A226" s="101">
        <v>24000655</v>
      </c>
      <c r="B226" s="97" t="s">
        <v>3804</v>
      </c>
      <c r="C226" s="96" t="s">
        <v>3804</v>
      </c>
      <c r="D226" s="96" t="s">
        <v>3805</v>
      </c>
      <c r="E226" s="96" t="s">
        <v>3806</v>
      </c>
      <c r="F226" s="98" t="s">
        <v>139</v>
      </c>
      <c r="G226" s="100">
        <v>34170</v>
      </c>
      <c r="H226" s="98" t="s">
        <v>3807</v>
      </c>
      <c r="I226" s="103" t="s">
        <v>4540</v>
      </c>
      <c r="J226" s="59" t="str">
        <f>VLOOKUP(A:A,EMAIL!A:B,2,)</f>
        <v>relances@logitrade.fr</v>
      </c>
      <c r="K226" s="59"/>
      <c r="L226" s="59"/>
      <c r="M226" s="59"/>
      <c r="N226" s="59"/>
      <c r="O226" s="59"/>
      <c r="P226" s="59"/>
    </row>
    <row r="227" spans="1:16" ht="15" x14ac:dyDescent="0.25">
      <c r="A227" s="101">
        <v>24000326</v>
      </c>
      <c r="B227" s="97" t="s">
        <v>3808</v>
      </c>
      <c r="C227" s="96" t="s">
        <v>3808</v>
      </c>
      <c r="D227" s="96" t="s">
        <v>3809</v>
      </c>
      <c r="E227" s="96" t="s">
        <v>139</v>
      </c>
      <c r="F227" s="98" t="s">
        <v>139</v>
      </c>
      <c r="G227" s="100">
        <v>92120</v>
      </c>
      <c r="H227" s="98" t="s">
        <v>156</v>
      </c>
      <c r="I227" s="103" t="s">
        <v>4541</v>
      </c>
      <c r="J227" s="59" t="str">
        <f>VLOOKUP(A:A,EMAIL!A:B,2,)</f>
        <v>contact@loremab.com</v>
      </c>
      <c r="K227" s="59"/>
      <c r="L227" s="59"/>
      <c r="M227" s="59"/>
      <c r="N227" s="59"/>
      <c r="O227" s="59"/>
      <c r="P227" s="59"/>
    </row>
    <row r="228" spans="1:16" ht="15" x14ac:dyDescent="0.25">
      <c r="A228" s="101">
        <v>24000267</v>
      </c>
      <c r="B228" s="97" t="s">
        <v>3810</v>
      </c>
      <c r="C228" s="96" t="s">
        <v>3811</v>
      </c>
      <c r="D228" s="96" t="s">
        <v>3812</v>
      </c>
      <c r="E228" s="96" t="s">
        <v>3813</v>
      </c>
      <c r="F228" s="98" t="s">
        <v>3814</v>
      </c>
      <c r="G228" s="100">
        <v>75034</v>
      </c>
      <c r="H228" s="98" t="s">
        <v>3815</v>
      </c>
      <c r="I228" s="103" t="s">
        <v>139</v>
      </c>
      <c r="J228" s="59" t="str">
        <f>VLOOKUP(A:A,EMAIL!A:B,2,)</f>
        <v>gilbert.pezin@flokk.com, comptalvm@fr.vuitton.com</v>
      </c>
      <c r="K228" s="59"/>
      <c r="L228" s="59"/>
      <c r="M228" s="59"/>
      <c r="N228" s="59"/>
      <c r="O228" s="59"/>
      <c r="P228" s="59"/>
    </row>
    <row r="229" spans="1:16" ht="15" x14ac:dyDescent="0.25">
      <c r="A229" s="101">
        <v>24000596</v>
      </c>
      <c r="B229" s="97" t="s">
        <v>3816</v>
      </c>
      <c r="C229" s="96" t="s">
        <v>3817</v>
      </c>
      <c r="D229" s="96" t="s">
        <v>3818</v>
      </c>
      <c r="E229" s="96" t="s">
        <v>139</v>
      </c>
      <c r="F229" s="98" t="s">
        <v>3819</v>
      </c>
      <c r="G229" s="100">
        <v>21000</v>
      </c>
      <c r="H229" s="98" t="s">
        <v>196</v>
      </c>
      <c r="I229" s="103" t="s">
        <v>4542</v>
      </c>
      <c r="J229" s="59" t="str">
        <f>VLOOKUP(A:A,EMAIL!A:B,2,)</f>
        <v>louitdiffusion@wanadoo.fr</v>
      </c>
      <c r="K229" s="59"/>
      <c r="L229" s="59"/>
      <c r="M229" s="59"/>
      <c r="N229" s="59"/>
      <c r="O229" s="59"/>
      <c r="P229" s="59"/>
    </row>
    <row r="230" spans="1:16" ht="15" x14ac:dyDescent="0.25">
      <c r="A230" s="101">
        <v>24000385</v>
      </c>
      <c r="B230" s="97" t="s">
        <v>3820</v>
      </c>
      <c r="C230" s="96" t="s">
        <v>3821</v>
      </c>
      <c r="D230" s="96" t="s">
        <v>3822</v>
      </c>
      <c r="E230" s="96" t="s">
        <v>3823</v>
      </c>
      <c r="F230" s="98" t="s">
        <v>3824</v>
      </c>
      <c r="G230" s="100">
        <v>45804</v>
      </c>
      <c r="H230" s="98" t="s">
        <v>2903</v>
      </c>
      <c r="I230" s="103" t="s">
        <v>4543</v>
      </c>
      <c r="J230" s="59">
        <f>VLOOKUP(A:A,EMAIL!A:B,2,)</f>
        <v>0</v>
      </c>
      <c r="K230" s="59"/>
      <c r="L230" s="59"/>
      <c r="M230" s="59"/>
      <c r="N230" s="59"/>
      <c r="O230" s="59"/>
      <c r="P230" s="59"/>
    </row>
    <row r="231" spans="1:16" ht="15" x14ac:dyDescent="0.25">
      <c r="A231" s="101">
        <v>24000643</v>
      </c>
      <c r="B231" s="97" t="s">
        <v>3825</v>
      </c>
      <c r="C231" s="96" t="s">
        <v>3826</v>
      </c>
      <c r="D231" s="96" t="s">
        <v>3827</v>
      </c>
      <c r="E231" s="96" t="s">
        <v>139</v>
      </c>
      <c r="F231" s="98" t="s">
        <v>3828</v>
      </c>
      <c r="G231" s="100">
        <v>69006</v>
      </c>
      <c r="H231" s="98" t="s">
        <v>164</v>
      </c>
      <c r="I231" s="103" t="s">
        <v>4544</v>
      </c>
      <c r="J231" s="59" t="str">
        <f>VLOOKUP(A:A,EMAIL!A:B,2,)</f>
        <v>f.metlili@lyonbureau.fr</v>
      </c>
      <c r="K231" s="59"/>
      <c r="L231" s="59"/>
      <c r="M231" s="59"/>
      <c r="N231" s="59"/>
      <c r="O231" s="59"/>
      <c r="P231" s="59"/>
    </row>
    <row r="232" spans="1:16" ht="15" x14ac:dyDescent="0.25">
      <c r="A232" s="101">
        <v>24000611</v>
      </c>
      <c r="B232" s="97" t="s">
        <v>3829</v>
      </c>
      <c r="C232" s="96" t="s">
        <v>3830</v>
      </c>
      <c r="D232" s="96" t="s">
        <v>3831</v>
      </c>
      <c r="E232" s="96" t="s">
        <v>3000</v>
      </c>
      <c r="F232" s="98" t="s">
        <v>3832</v>
      </c>
      <c r="G232" s="100">
        <v>1000</v>
      </c>
      <c r="H232" s="98" t="s">
        <v>3833</v>
      </c>
      <c r="I232" s="103" t="s">
        <v>4545</v>
      </c>
      <c r="J232" s="59" t="str">
        <f>VLOOKUP(A:A,EMAIL!A:B,2,)</f>
        <v>virginie.bertuglia@mb-expansion.fr</v>
      </c>
      <c r="K232" s="59"/>
      <c r="L232" s="59"/>
      <c r="M232" s="59"/>
      <c r="N232" s="59"/>
      <c r="O232" s="59"/>
      <c r="P232" s="59"/>
    </row>
    <row r="233" spans="1:16" ht="15" x14ac:dyDescent="0.25">
      <c r="A233" s="101">
        <v>24000623</v>
      </c>
      <c r="B233" s="97" t="s">
        <v>3834</v>
      </c>
      <c r="C233" s="96" t="s">
        <v>3835</v>
      </c>
      <c r="D233" s="96" t="s">
        <v>3836</v>
      </c>
      <c r="E233" s="96" t="s">
        <v>139</v>
      </c>
      <c r="F233" s="98" t="s">
        <v>3837</v>
      </c>
      <c r="G233" s="100">
        <v>77600</v>
      </c>
      <c r="H233" s="98" t="s">
        <v>3838</v>
      </c>
      <c r="I233" s="103" t="s">
        <v>4546</v>
      </c>
      <c r="J233" s="59" t="str">
        <f>VLOOKUP(A:A,EMAIL!A:B,2,)</f>
        <v>nicolas.breton@bussy-saint-georges.fr</v>
      </c>
      <c r="K233" s="59"/>
      <c r="L233" s="59"/>
      <c r="M233" s="59"/>
      <c r="N233" s="59"/>
      <c r="O233" s="59"/>
      <c r="P233" s="59"/>
    </row>
    <row r="234" spans="1:16" ht="15" x14ac:dyDescent="0.25">
      <c r="A234" s="101">
        <v>24000622</v>
      </c>
      <c r="B234" s="97" t="s">
        <v>3839</v>
      </c>
      <c r="C234" s="96" t="s">
        <v>3840</v>
      </c>
      <c r="D234" s="96" t="s">
        <v>3841</v>
      </c>
      <c r="E234" s="96" t="s">
        <v>139</v>
      </c>
      <c r="F234" s="98" t="s">
        <v>3171</v>
      </c>
      <c r="G234" s="100">
        <v>75008</v>
      </c>
      <c r="H234" s="98" t="s">
        <v>2843</v>
      </c>
      <c r="I234" s="103" t="s">
        <v>4547</v>
      </c>
      <c r="J234" s="59" t="str">
        <f>VLOOKUP(A:A,EMAIL!A:B,2,)</f>
        <v>tn@maisondudanemark.dk</v>
      </c>
      <c r="K234" s="59"/>
      <c r="L234" s="59"/>
      <c r="M234" s="59"/>
      <c r="N234" s="59"/>
      <c r="O234" s="59"/>
      <c r="P234" s="59"/>
    </row>
    <row r="235" spans="1:16" ht="15" x14ac:dyDescent="0.25">
      <c r="A235" s="101">
        <v>24000564</v>
      </c>
      <c r="B235" s="97" t="s">
        <v>3842</v>
      </c>
      <c r="C235" s="96" t="s">
        <v>3843</v>
      </c>
      <c r="D235" s="96" t="s">
        <v>3844</v>
      </c>
      <c r="E235" s="96" t="s">
        <v>139</v>
      </c>
      <c r="F235" s="98" t="s">
        <v>3845</v>
      </c>
      <c r="G235" s="100">
        <v>92230</v>
      </c>
      <c r="H235" s="98" t="s">
        <v>192</v>
      </c>
      <c r="I235" s="103" t="s">
        <v>4548</v>
      </c>
      <c r="J235" s="59" t="str">
        <f>VLOOKUP(A:A,EMAIL!A:B,2,)</f>
        <v>dominguesv@makeupforever.fr</v>
      </c>
      <c r="K235" s="59"/>
      <c r="L235" s="59"/>
      <c r="M235" s="59"/>
      <c r="N235" s="59"/>
      <c r="O235" s="59"/>
      <c r="P235" s="59"/>
    </row>
    <row r="236" spans="1:16" ht="15" x14ac:dyDescent="0.25">
      <c r="A236" s="101">
        <v>24000646</v>
      </c>
      <c r="B236" s="97" t="s">
        <v>207</v>
      </c>
      <c r="C236" s="96" t="s">
        <v>207</v>
      </c>
      <c r="D236" s="96" t="s">
        <v>3846</v>
      </c>
      <c r="E236" s="96" t="s">
        <v>3847</v>
      </c>
      <c r="F236" s="98" t="s">
        <v>3848</v>
      </c>
      <c r="G236" s="98" t="s">
        <v>139</v>
      </c>
      <c r="H236" s="98" t="s">
        <v>172</v>
      </c>
      <c r="I236" s="103" t="s">
        <v>4549</v>
      </c>
      <c r="J236" s="59" t="str">
        <f>VLOOKUP(A:A,EMAIL!A:B,2,)</f>
        <v>c.sarrazin@marcireau.fr</v>
      </c>
      <c r="K236" s="59"/>
      <c r="L236" s="59"/>
      <c r="M236" s="59"/>
      <c r="N236" s="59"/>
      <c r="O236" s="59"/>
      <c r="P236" s="59"/>
    </row>
    <row r="237" spans="1:16" ht="15" x14ac:dyDescent="0.25">
      <c r="A237" s="101">
        <v>24000087</v>
      </c>
      <c r="B237" s="97" t="s">
        <v>3849</v>
      </c>
      <c r="C237" s="96" t="s">
        <v>3849</v>
      </c>
      <c r="D237" s="96" t="s">
        <v>3850</v>
      </c>
      <c r="E237" s="96" t="s">
        <v>139</v>
      </c>
      <c r="F237" s="98" t="s">
        <v>3851</v>
      </c>
      <c r="G237" s="100">
        <v>92088</v>
      </c>
      <c r="H237" s="98" t="s">
        <v>3852</v>
      </c>
      <c r="I237" s="103" t="s">
        <v>139</v>
      </c>
      <c r="J237" s="59">
        <f>VLOOKUP(A:A,EMAIL!A:B,2,)</f>
        <v>0</v>
      </c>
      <c r="K237" s="59"/>
      <c r="L237" s="59"/>
      <c r="M237" s="59"/>
      <c r="N237" s="59"/>
      <c r="O237" s="59"/>
      <c r="P237" s="59"/>
    </row>
    <row r="238" spans="1:16" ht="15" x14ac:dyDescent="0.25">
      <c r="A238" s="101">
        <v>24000593</v>
      </c>
      <c r="B238" s="97" t="s">
        <v>3853</v>
      </c>
      <c r="C238" s="96" t="s">
        <v>3854</v>
      </c>
      <c r="D238" s="96" t="s">
        <v>3855</v>
      </c>
      <c r="E238" s="96" t="s">
        <v>139</v>
      </c>
      <c r="F238" s="98" t="s">
        <v>3856</v>
      </c>
      <c r="G238" s="100">
        <v>93600</v>
      </c>
      <c r="H238" s="98" t="s">
        <v>3857</v>
      </c>
      <c r="I238" s="103" t="s">
        <v>4550</v>
      </c>
      <c r="J238" s="59" t="str">
        <f>VLOOKUP(A:A,EMAIL!A:B,2,)</f>
        <v>pdv03754@mousquetaires.com</v>
      </c>
      <c r="K238" s="59"/>
      <c r="L238" s="59"/>
      <c r="M238" s="59"/>
      <c r="N238" s="59"/>
      <c r="O238" s="59"/>
      <c r="P238" s="59"/>
    </row>
    <row r="239" spans="1:16" ht="15" x14ac:dyDescent="0.25">
      <c r="A239" s="101">
        <v>24000598</v>
      </c>
      <c r="B239" s="97" t="s">
        <v>3858</v>
      </c>
      <c r="C239" s="96" t="s">
        <v>3859</v>
      </c>
      <c r="D239" s="96" t="s">
        <v>3860</v>
      </c>
      <c r="E239" s="96" t="s">
        <v>3861</v>
      </c>
      <c r="F239" s="98" t="s">
        <v>3129</v>
      </c>
      <c r="G239" s="100">
        <v>92100</v>
      </c>
      <c r="H239" s="98" t="s">
        <v>3130</v>
      </c>
      <c r="I239" s="103" t="s">
        <v>4551</v>
      </c>
      <c r="J239" s="59" t="str">
        <f>VLOOKUP(A:A,EMAIL!A:B,2,)</f>
        <v>l.farthouat@bolloremedia.net,info-france@flokk.com</v>
      </c>
      <c r="K239" s="59"/>
      <c r="L239" s="59"/>
      <c r="M239" s="59"/>
      <c r="N239" s="59"/>
      <c r="O239" s="59"/>
      <c r="P239" s="59"/>
    </row>
    <row r="240" spans="1:16" ht="15" x14ac:dyDescent="0.25">
      <c r="A240" s="101">
        <v>24000524</v>
      </c>
      <c r="B240" s="97" t="s">
        <v>3862</v>
      </c>
      <c r="C240" s="96" t="s">
        <v>3863</v>
      </c>
      <c r="D240" s="96" t="s">
        <v>3864</v>
      </c>
      <c r="E240" s="96" t="s">
        <v>3865</v>
      </c>
      <c r="F240" s="98" t="s">
        <v>3866</v>
      </c>
      <c r="G240" s="100">
        <v>10300</v>
      </c>
      <c r="H240" s="98" t="s">
        <v>3867</v>
      </c>
      <c r="I240" s="103" t="s">
        <v>4552</v>
      </c>
      <c r="J240" s="59" t="str">
        <f>VLOOKUP(A:A,EMAIL!A:B,2,)</f>
        <v>maubrey.bureautique@maubrey.com, lydie.bouyenval@maubrey.com</v>
      </c>
      <c r="K240" s="59"/>
      <c r="L240" s="59"/>
      <c r="M240" s="59"/>
      <c r="N240" s="59"/>
      <c r="O240" s="59"/>
      <c r="P240" s="59"/>
    </row>
    <row r="241" spans="1:16" ht="15" x14ac:dyDescent="0.25">
      <c r="A241" s="101">
        <v>24000466</v>
      </c>
      <c r="B241" s="97" t="s">
        <v>3868</v>
      </c>
      <c r="C241" s="96" t="s">
        <v>3869</v>
      </c>
      <c r="D241" s="96" t="s">
        <v>179</v>
      </c>
      <c r="E241" s="96" t="s">
        <v>3870</v>
      </c>
      <c r="F241" s="98" t="s">
        <v>3871</v>
      </c>
      <c r="G241" s="100">
        <v>95330</v>
      </c>
      <c r="H241" s="98" t="s">
        <v>180</v>
      </c>
      <c r="I241" s="103" t="s">
        <v>4553</v>
      </c>
      <c r="J241" s="59" t="str">
        <f>VLOOKUP(A:A,EMAIL!A:B,2,)</f>
        <v>commercial@mbs95.com</v>
      </c>
      <c r="K241" s="59"/>
      <c r="L241" s="59"/>
      <c r="M241" s="59"/>
      <c r="N241" s="59"/>
      <c r="O241" s="59"/>
      <c r="P241" s="59"/>
    </row>
    <row r="242" spans="1:16" ht="15" x14ac:dyDescent="0.25">
      <c r="A242" s="101">
        <v>24000398</v>
      </c>
      <c r="B242" s="97" t="s">
        <v>3872</v>
      </c>
      <c r="C242" s="96" t="s">
        <v>3873</v>
      </c>
      <c r="D242" s="96" t="s">
        <v>3874</v>
      </c>
      <c r="E242" s="96" t="s">
        <v>139</v>
      </c>
      <c r="F242" s="98" t="s">
        <v>3875</v>
      </c>
      <c r="G242" s="100">
        <v>78045</v>
      </c>
      <c r="H242" s="98" t="s">
        <v>3876</v>
      </c>
      <c r="I242" s="103" t="s">
        <v>4554</v>
      </c>
      <c r="J242" s="59" t="str">
        <f>VLOOKUP(A:A,EMAIL!A:B,2,)</f>
        <v>compta.fournisseurs@fr.mcd.com</v>
      </c>
      <c r="K242" s="59"/>
      <c r="L242" s="59"/>
      <c r="M242" s="59"/>
      <c r="N242" s="59"/>
      <c r="O242" s="59"/>
      <c r="P242" s="59"/>
    </row>
    <row r="243" spans="1:16" ht="15" x14ac:dyDescent="0.25">
      <c r="A243" s="101">
        <v>24000683</v>
      </c>
      <c r="B243" s="97" t="s">
        <v>3877</v>
      </c>
      <c r="C243" s="96" t="s">
        <v>3878</v>
      </c>
      <c r="D243" s="96" t="s">
        <v>3879</v>
      </c>
      <c r="E243" s="96" t="s">
        <v>139</v>
      </c>
      <c r="F243" s="98" t="s">
        <v>3880</v>
      </c>
      <c r="G243" s="100">
        <v>91160</v>
      </c>
      <c r="H243" s="98" t="s">
        <v>3881</v>
      </c>
      <c r="I243" s="103" t="s">
        <v>4555</v>
      </c>
      <c r="J243" s="59" t="str">
        <f>VLOOKUP(A:A,EMAIL!A:B,2,)</f>
        <v>pg@mecaelec.net</v>
      </c>
      <c r="K243" s="59"/>
      <c r="L243" s="59"/>
      <c r="M243" s="59"/>
      <c r="N243" s="59"/>
      <c r="O243" s="59"/>
      <c r="P243" s="59"/>
    </row>
    <row r="244" spans="1:16" ht="15" x14ac:dyDescent="0.25">
      <c r="A244" s="101">
        <v>24000273</v>
      </c>
      <c r="B244" s="97" t="s">
        <v>3882</v>
      </c>
      <c r="C244" s="96" t="s">
        <v>3883</v>
      </c>
      <c r="D244" s="96" t="s">
        <v>3884</v>
      </c>
      <c r="E244" s="96" t="s">
        <v>3885</v>
      </c>
      <c r="F244" s="98" t="s">
        <v>139</v>
      </c>
      <c r="G244" s="100">
        <v>26120</v>
      </c>
      <c r="H244" s="98" t="s">
        <v>3886</v>
      </c>
      <c r="I244" s="103" t="s">
        <v>139</v>
      </c>
      <c r="J244" s="59" t="str">
        <f>VLOOKUP(A:A,EMAIL!A:B,2,)</f>
        <v>v.berruyer@mecamontage.com</v>
      </c>
      <c r="K244" s="59"/>
      <c r="L244" s="59"/>
      <c r="M244" s="59"/>
      <c r="N244" s="59"/>
      <c r="O244" s="59"/>
      <c r="P244" s="59"/>
    </row>
    <row r="245" spans="1:16" ht="15" x14ac:dyDescent="0.25">
      <c r="A245" s="101">
        <v>24000010</v>
      </c>
      <c r="B245" s="97" t="s">
        <v>3887</v>
      </c>
      <c r="C245" s="96" t="s">
        <v>3888</v>
      </c>
      <c r="D245" s="96" t="s">
        <v>3889</v>
      </c>
      <c r="E245" s="96" t="s">
        <v>3890</v>
      </c>
      <c r="F245" s="98" t="s">
        <v>3891</v>
      </c>
      <c r="G245" s="100">
        <v>42160</v>
      </c>
      <c r="H245" s="98" t="s">
        <v>3892</v>
      </c>
      <c r="I245" s="103" t="s">
        <v>4556</v>
      </c>
      <c r="J245" s="59" t="str">
        <f>VLOOKUP(A:A,EMAIL!A:B,2,)</f>
        <v>adv@mediaperfect.fr</v>
      </c>
      <c r="K245" s="59"/>
      <c r="L245" s="59"/>
      <c r="M245" s="59"/>
      <c r="N245" s="59"/>
      <c r="O245" s="59"/>
      <c r="P245" s="59"/>
    </row>
    <row r="246" spans="1:16" ht="15" x14ac:dyDescent="0.25">
      <c r="A246" s="101">
        <v>24000677</v>
      </c>
      <c r="B246" s="97" t="s">
        <v>3893</v>
      </c>
      <c r="C246" s="96" t="s">
        <v>3894</v>
      </c>
      <c r="D246" s="96" t="s">
        <v>3895</v>
      </c>
      <c r="E246" s="96" t="s">
        <v>139</v>
      </c>
      <c r="F246" s="98" t="s">
        <v>139</v>
      </c>
      <c r="G246" s="100">
        <v>69002</v>
      </c>
      <c r="H246" s="98" t="s">
        <v>164</v>
      </c>
      <c r="I246" s="103" t="s">
        <v>4557</v>
      </c>
      <c r="J246" s="59" t="str">
        <f>VLOOKUP(A:A,EMAIL!A:B,2,)</f>
        <v>medicalyon2@wanadoo.fr</v>
      </c>
      <c r="K246" s="59"/>
      <c r="L246" s="59"/>
      <c r="M246" s="59"/>
      <c r="N246" s="59"/>
      <c r="O246" s="59"/>
      <c r="P246" s="59"/>
    </row>
    <row r="247" spans="1:16" ht="15" x14ac:dyDescent="0.25">
      <c r="A247" s="101">
        <v>24000389</v>
      </c>
      <c r="B247" s="97" t="s">
        <v>3896</v>
      </c>
      <c r="C247" s="96" t="s">
        <v>3897</v>
      </c>
      <c r="D247" s="96" t="s">
        <v>3898</v>
      </c>
      <c r="E247" s="96" t="s">
        <v>139</v>
      </c>
      <c r="F247" s="98" t="s">
        <v>3899</v>
      </c>
      <c r="G247" s="100">
        <v>130006</v>
      </c>
      <c r="H247" s="98" t="s">
        <v>3900</v>
      </c>
      <c r="I247" s="103" t="s">
        <v>4558</v>
      </c>
      <c r="J247" s="59" t="str">
        <f>VLOOKUP(A:A,EMAIL!A:B,2,)</f>
        <v>compta@meistre.com</v>
      </c>
      <c r="K247" s="59"/>
      <c r="L247" s="59"/>
      <c r="M247" s="59"/>
      <c r="N247" s="59"/>
      <c r="O247" s="59"/>
      <c r="P247" s="59"/>
    </row>
    <row r="248" spans="1:16" ht="15" x14ac:dyDescent="0.25">
      <c r="A248" s="101">
        <v>7240000075</v>
      </c>
      <c r="B248" s="97" t="s">
        <v>3901</v>
      </c>
      <c r="C248" s="96" t="s">
        <v>3902</v>
      </c>
      <c r="D248" s="96" t="s">
        <v>3903</v>
      </c>
      <c r="E248" s="96" t="s">
        <v>3904</v>
      </c>
      <c r="F248" s="98" t="s">
        <v>3905</v>
      </c>
      <c r="G248" s="100">
        <v>92088</v>
      </c>
      <c r="H248" s="98" t="s">
        <v>3906</v>
      </c>
      <c r="I248" s="103" t="s">
        <v>139</v>
      </c>
      <c r="J248" s="59" t="str">
        <f>VLOOKUP(A:A,EMAIL!A:B,2,)</f>
        <v>France-AP@mercer.com</v>
      </c>
      <c r="K248" s="59"/>
      <c r="L248" s="59"/>
      <c r="M248" s="59"/>
      <c r="N248" s="59"/>
      <c r="O248" s="59"/>
      <c r="P248" s="59"/>
    </row>
    <row r="249" spans="1:16" ht="15" x14ac:dyDescent="0.25">
      <c r="A249" s="101">
        <v>7240000051</v>
      </c>
      <c r="B249" s="97" t="s">
        <v>3336</v>
      </c>
      <c r="C249" s="96" t="s">
        <v>3907</v>
      </c>
      <c r="D249" s="96" t="s">
        <v>3908</v>
      </c>
      <c r="E249" s="96" t="s">
        <v>139</v>
      </c>
      <c r="F249" s="98" t="s">
        <v>3338</v>
      </c>
      <c r="G249" s="100">
        <v>75015</v>
      </c>
      <c r="H249" s="98" t="s">
        <v>2843</v>
      </c>
      <c r="I249" s="103" t="s">
        <v>139</v>
      </c>
      <c r="J249" s="59" t="str">
        <f>VLOOKUP(A:A,EMAIL!A:B,2,)</f>
        <v>roseline.quantin-honorel@mfptv.fr</v>
      </c>
      <c r="K249" s="59"/>
      <c r="L249" s="59"/>
      <c r="M249" s="59"/>
      <c r="N249" s="59"/>
      <c r="O249" s="59"/>
      <c r="P249" s="59"/>
    </row>
    <row r="250" spans="1:16" ht="15" x14ac:dyDescent="0.25">
      <c r="A250" s="101">
        <v>24000342</v>
      </c>
      <c r="B250" s="97" t="s">
        <v>3909</v>
      </c>
      <c r="C250" s="96" t="s">
        <v>3909</v>
      </c>
      <c r="D250" s="96" t="s">
        <v>3910</v>
      </c>
      <c r="E250" s="96" t="s">
        <v>3911</v>
      </c>
      <c r="F250" s="98" t="s">
        <v>139</v>
      </c>
      <c r="G250" s="100">
        <v>97232</v>
      </c>
      <c r="H250" s="98" t="s">
        <v>3912</v>
      </c>
      <c r="I250" s="103" t="s">
        <v>4559</v>
      </c>
      <c r="J250" s="59" t="str">
        <f>VLOOKUP(A:A,EMAIL!A:B,2,)</f>
        <v>c-b@maitrisehp.com</v>
      </c>
      <c r="K250" s="59"/>
      <c r="L250" s="59"/>
      <c r="M250" s="59"/>
      <c r="N250" s="59"/>
      <c r="O250" s="59"/>
      <c r="P250" s="59"/>
    </row>
    <row r="251" spans="1:16" ht="15" x14ac:dyDescent="0.25">
      <c r="A251" s="101">
        <v>24000047</v>
      </c>
      <c r="B251" s="97" t="s">
        <v>3913</v>
      </c>
      <c r="C251" s="96" t="s">
        <v>3914</v>
      </c>
      <c r="D251" s="96" t="s">
        <v>3915</v>
      </c>
      <c r="E251" s="96" t="s">
        <v>3916</v>
      </c>
      <c r="F251" s="98" t="s">
        <v>3917</v>
      </c>
      <c r="G251" s="100">
        <v>75572</v>
      </c>
      <c r="H251" s="98" t="s">
        <v>3918</v>
      </c>
      <c r="I251" s="103" t="s">
        <v>139</v>
      </c>
      <c r="J251" s="59" t="str">
        <f>VLOOKUP(A:A,EMAIL!A:B,2,)</f>
        <v>florence.denizard@finances.gouv.fr</v>
      </c>
      <c r="K251" s="59"/>
      <c r="L251" s="59"/>
      <c r="M251" s="59"/>
      <c r="N251" s="59"/>
      <c r="O251" s="59"/>
      <c r="P251" s="59"/>
    </row>
    <row r="252" spans="1:16" ht="15" x14ac:dyDescent="0.25">
      <c r="A252" s="101">
        <v>24000699</v>
      </c>
      <c r="B252" s="97" t="s">
        <v>3919</v>
      </c>
      <c r="C252" s="96" t="s">
        <v>3920</v>
      </c>
      <c r="D252" s="96" t="s">
        <v>3921</v>
      </c>
      <c r="E252" s="96" t="s">
        <v>139</v>
      </c>
      <c r="F252" s="98" t="s">
        <v>3192</v>
      </c>
      <c r="G252" s="100">
        <v>75009</v>
      </c>
      <c r="H252" s="98" t="s">
        <v>2843</v>
      </c>
      <c r="I252" s="103" t="s">
        <v>139</v>
      </c>
      <c r="J252" s="59" t="str">
        <f>VLOOKUP(A:A,EMAIL!A:B,2,)</f>
        <v>sophie.gavalda@the-great-hospitality.com</v>
      </c>
      <c r="K252" s="59"/>
      <c r="L252" s="59"/>
      <c r="M252" s="59"/>
      <c r="N252" s="59"/>
      <c r="O252" s="59"/>
      <c r="P252" s="59"/>
    </row>
    <row r="253" spans="1:16" ht="15" x14ac:dyDescent="0.25">
      <c r="A253" s="101">
        <v>24000058</v>
      </c>
      <c r="B253" s="97" t="s">
        <v>3922</v>
      </c>
      <c r="C253" s="96" t="s">
        <v>3923</v>
      </c>
      <c r="D253" s="96" t="s">
        <v>3924</v>
      </c>
      <c r="E253" s="96" t="s">
        <v>3925</v>
      </c>
      <c r="F253" s="98" t="s">
        <v>3926</v>
      </c>
      <c r="G253" s="100">
        <v>75350</v>
      </c>
      <c r="H253" s="98" t="s">
        <v>3927</v>
      </c>
      <c r="I253" s="103" t="s">
        <v>139</v>
      </c>
      <c r="J253" s="59" t="str">
        <f>VLOOKUP(A:A,EMAIL!A:B,2,)</f>
        <v>info-france@flokk.com</v>
      </c>
      <c r="K253" s="59"/>
      <c r="L253" s="59"/>
      <c r="M253" s="59"/>
      <c r="N253" s="59"/>
      <c r="O253" s="59"/>
      <c r="P253" s="59"/>
    </row>
    <row r="254" spans="1:16" ht="15" x14ac:dyDescent="0.25">
      <c r="A254" s="101">
        <v>24000197</v>
      </c>
      <c r="B254" s="97" t="s">
        <v>3922</v>
      </c>
      <c r="C254" s="96" t="s">
        <v>3928</v>
      </c>
      <c r="D254" s="96" t="s">
        <v>3929</v>
      </c>
      <c r="E254" s="96" t="s">
        <v>3930</v>
      </c>
      <c r="F254" s="98" t="s">
        <v>3931</v>
      </c>
      <c r="G254" s="100">
        <v>75042</v>
      </c>
      <c r="H254" s="98" t="s">
        <v>3815</v>
      </c>
      <c r="I254" s="103" t="s">
        <v>139</v>
      </c>
      <c r="J254" s="59" t="str">
        <f>VLOOKUP(A:A,EMAIL!A:B,2,)</f>
        <v>vincent.ladouce@flokk.com</v>
      </c>
      <c r="K254" s="59"/>
      <c r="L254" s="59"/>
      <c r="M254" s="59"/>
      <c r="N254" s="59"/>
      <c r="O254" s="59"/>
      <c r="P254" s="59"/>
    </row>
    <row r="255" spans="1:16" ht="15" x14ac:dyDescent="0.25">
      <c r="A255" s="101">
        <v>24000512</v>
      </c>
      <c r="B255" s="97" t="s">
        <v>3922</v>
      </c>
      <c r="C255" s="96" t="s">
        <v>3932</v>
      </c>
      <c r="D255" s="96" t="s">
        <v>3933</v>
      </c>
      <c r="E255" s="96" t="s">
        <v>3934</v>
      </c>
      <c r="F255" s="98" t="s">
        <v>3935</v>
      </c>
      <c r="G255" s="100">
        <v>31100</v>
      </c>
      <c r="H255" s="98" t="s">
        <v>210</v>
      </c>
      <c r="I255" s="103" t="s">
        <v>139</v>
      </c>
      <c r="J255" s="59">
        <f>VLOOKUP(A:A,EMAIL!A:B,2,)</f>
        <v>0</v>
      </c>
      <c r="K255" s="59"/>
      <c r="L255" s="59"/>
      <c r="M255" s="59"/>
      <c r="N255" s="59"/>
      <c r="O255" s="59"/>
      <c r="P255" s="59"/>
    </row>
    <row r="256" spans="1:16" ht="15" x14ac:dyDescent="0.25">
      <c r="A256" s="101">
        <v>7240000056</v>
      </c>
      <c r="B256" s="97" t="s">
        <v>3922</v>
      </c>
      <c r="C256" s="96" t="s">
        <v>3932</v>
      </c>
      <c r="D256" s="96" t="s">
        <v>3936</v>
      </c>
      <c r="E256" s="96" t="s">
        <v>3937</v>
      </c>
      <c r="F256" s="98" t="s">
        <v>3938</v>
      </c>
      <c r="G256" s="100">
        <v>53102</v>
      </c>
      <c r="H256" s="98" t="s">
        <v>3939</v>
      </c>
      <c r="I256" s="103" t="s">
        <v>139</v>
      </c>
      <c r="J256" s="59" t="str">
        <f>VLOOKUP(A:A,EMAIL!A:B,2,)</f>
        <v>info-france@flokk.com</v>
      </c>
      <c r="K256" s="59"/>
      <c r="L256" s="59"/>
      <c r="M256" s="59"/>
      <c r="N256" s="59"/>
      <c r="O256" s="59"/>
      <c r="P256" s="59"/>
    </row>
    <row r="257" spans="1:16" ht="15" x14ac:dyDescent="0.25">
      <c r="A257" s="101">
        <v>7240000136</v>
      </c>
      <c r="B257" s="97" t="s">
        <v>3922</v>
      </c>
      <c r="C257" s="96" t="s">
        <v>3932</v>
      </c>
      <c r="D257" s="96" t="s">
        <v>3940</v>
      </c>
      <c r="E257" s="96" t="s">
        <v>3941</v>
      </c>
      <c r="F257" s="98" t="s">
        <v>3942</v>
      </c>
      <c r="G257" s="100">
        <v>91600</v>
      </c>
      <c r="H257" s="98" t="s">
        <v>3943</v>
      </c>
      <c r="I257" s="103" t="s">
        <v>4560</v>
      </c>
      <c r="J257" s="59" t="str">
        <f>VLOOKUP(A:A,EMAIL!A:B,2,)</f>
        <v>info-france@flokk.com</v>
      </c>
      <c r="K257" s="59"/>
      <c r="L257" s="59"/>
      <c r="M257" s="59"/>
      <c r="N257" s="59"/>
      <c r="O257" s="59"/>
      <c r="P257" s="59"/>
    </row>
    <row r="258" spans="1:16" ht="15" x14ac:dyDescent="0.25">
      <c r="A258" s="101">
        <v>7240000204</v>
      </c>
      <c r="B258" s="97" t="s">
        <v>3944</v>
      </c>
      <c r="C258" s="96" t="s">
        <v>3945</v>
      </c>
      <c r="D258" s="96" t="s">
        <v>3946</v>
      </c>
      <c r="E258" s="96" t="s">
        <v>139</v>
      </c>
      <c r="F258" s="98" t="s">
        <v>3386</v>
      </c>
      <c r="G258" s="100">
        <v>92400</v>
      </c>
      <c r="H258" s="98" t="s">
        <v>219</v>
      </c>
      <c r="I258" s="103" t="s">
        <v>4561</v>
      </c>
      <c r="J258" s="59">
        <f>VLOOKUP(A:A,EMAIL!A:B,2,)</f>
        <v>0</v>
      </c>
      <c r="K258" s="59"/>
      <c r="L258" s="59"/>
      <c r="M258" s="59"/>
      <c r="N258" s="59"/>
      <c r="O258" s="59"/>
      <c r="P258" s="59"/>
    </row>
    <row r="259" spans="1:16" ht="15" x14ac:dyDescent="0.25">
      <c r="A259" s="101">
        <v>24000701</v>
      </c>
      <c r="B259" s="97" t="s">
        <v>3947</v>
      </c>
      <c r="C259" s="96" t="s">
        <v>3948</v>
      </c>
      <c r="D259" s="96" t="s">
        <v>3949</v>
      </c>
      <c r="E259" s="96" t="s">
        <v>139</v>
      </c>
      <c r="F259" s="98" t="s">
        <v>3950</v>
      </c>
      <c r="G259" s="100">
        <v>6009</v>
      </c>
      <c r="H259" s="98" t="s">
        <v>3951</v>
      </c>
      <c r="I259" s="103" t="s">
        <v>4562</v>
      </c>
      <c r="J259" s="59" t="str">
        <f>VLOOKUP(A:A,EMAIL!A:B,2,)</f>
        <v>ariane.bigot@mobaltis.com</v>
      </c>
      <c r="K259" s="59"/>
      <c r="L259" s="59"/>
      <c r="M259" s="59"/>
      <c r="N259" s="59"/>
      <c r="O259" s="59"/>
      <c r="P259" s="59"/>
    </row>
    <row r="260" spans="1:16" ht="15" x14ac:dyDescent="0.25">
      <c r="A260" s="101">
        <v>24000506</v>
      </c>
      <c r="B260" s="97" t="s">
        <v>3952</v>
      </c>
      <c r="C260" s="96" t="s">
        <v>3953</v>
      </c>
      <c r="D260" s="96" t="s">
        <v>3954</v>
      </c>
      <c r="E260" s="96" t="s">
        <v>3955</v>
      </c>
      <c r="F260" s="98" t="s">
        <v>3956</v>
      </c>
      <c r="G260" s="98" t="s">
        <v>139</v>
      </c>
      <c r="H260" s="98" t="s">
        <v>3956</v>
      </c>
      <c r="I260" s="103" t="s">
        <v>182</v>
      </c>
      <c r="J260" s="59" t="str">
        <f>VLOOKUP(A:A,EMAIL!A:B,2,)</f>
        <v>adv@cotebureau.nc</v>
      </c>
      <c r="K260" s="59"/>
      <c r="L260" s="59"/>
      <c r="M260" s="59"/>
      <c r="N260" s="59"/>
      <c r="O260" s="59"/>
      <c r="P260" s="59"/>
    </row>
    <row r="261" spans="1:16" ht="15" x14ac:dyDescent="0.25">
      <c r="A261" s="101">
        <v>24000423</v>
      </c>
      <c r="B261" s="97" t="s">
        <v>3957</v>
      </c>
      <c r="C261" s="96" t="s">
        <v>3958</v>
      </c>
      <c r="D261" s="96" t="s">
        <v>3959</v>
      </c>
      <c r="E261" s="96" t="s">
        <v>3960</v>
      </c>
      <c r="F261" s="98" t="s">
        <v>3961</v>
      </c>
      <c r="G261" s="100">
        <v>69380</v>
      </c>
      <c r="H261" s="98" t="s">
        <v>3962</v>
      </c>
      <c r="I261" s="103" t="s">
        <v>4563</v>
      </c>
      <c r="J261" s="59" t="str">
        <f>VLOOKUP(A:A,EMAIL!A:B,2,)</f>
        <v>mobylis1@orange.fr</v>
      </c>
      <c r="K261" s="59"/>
      <c r="L261" s="59"/>
      <c r="M261" s="59"/>
      <c r="N261" s="59"/>
      <c r="O261" s="59"/>
      <c r="P261" s="59"/>
    </row>
    <row r="262" spans="1:16" ht="15" x14ac:dyDescent="0.25">
      <c r="A262" s="101">
        <v>730100062</v>
      </c>
      <c r="B262" s="97" t="s">
        <v>3963</v>
      </c>
      <c r="C262" s="96" t="s">
        <v>3964</v>
      </c>
      <c r="D262" s="96" t="s">
        <v>3965</v>
      </c>
      <c r="E262" s="96" t="s">
        <v>139</v>
      </c>
      <c r="F262" s="98" t="s">
        <v>139</v>
      </c>
      <c r="G262" s="100">
        <v>92210</v>
      </c>
      <c r="H262" s="98" t="s">
        <v>3966</v>
      </c>
      <c r="I262" s="103" t="s">
        <v>139</v>
      </c>
      <c r="J262" s="59">
        <f>VLOOKUP(A:A,EMAIL!A:B,2,)</f>
        <v>0</v>
      </c>
      <c r="K262" s="59"/>
      <c r="L262" s="59"/>
      <c r="M262" s="59"/>
      <c r="N262" s="59"/>
      <c r="O262" s="59"/>
      <c r="P262" s="59"/>
    </row>
    <row r="263" spans="1:16" ht="15" x14ac:dyDescent="0.25">
      <c r="A263" s="101">
        <v>24000689</v>
      </c>
      <c r="B263" s="97" t="s">
        <v>3967</v>
      </c>
      <c r="C263" s="96" t="s">
        <v>3968</v>
      </c>
      <c r="D263" s="96" t="s">
        <v>3969</v>
      </c>
      <c r="E263" s="96" t="s">
        <v>139</v>
      </c>
      <c r="F263" s="98" t="s">
        <v>3970</v>
      </c>
      <c r="G263" s="100">
        <v>75012</v>
      </c>
      <c r="H263" s="98" t="s">
        <v>217</v>
      </c>
      <c r="I263" s="103" t="s">
        <v>4564</v>
      </c>
      <c r="J263" s="59" t="str">
        <f>VLOOKUP(A:A,EMAIL!A:B,2,)</f>
        <v>admin@monacomobilierservice.com</v>
      </c>
      <c r="K263" s="59"/>
      <c r="L263" s="59"/>
      <c r="M263" s="59"/>
      <c r="N263" s="59"/>
      <c r="O263" s="59"/>
      <c r="P263" s="59"/>
    </row>
    <row r="264" spans="1:16" ht="15" x14ac:dyDescent="0.25">
      <c r="A264" s="100">
        <v>7240000147</v>
      </c>
      <c r="B264" s="98" t="s">
        <v>3971</v>
      </c>
      <c r="C264" s="99" t="s">
        <v>3972</v>
      </c>
      <c r="D264" s="99" t="s">
        <v>3973</v>
      </c>
      <c r="E264" s="99" t="s">
        <v>139</v>
      </c>
      <c r="F264" s="98" t="s">
        <v>3974</v>
      </c>
      <c r="G264" s="100">
        <v>92116</v>
      </c>
      <c r="H264" s="98" t="s">
        <v>3975</v>
      </c>
      <c r="I264" s="103" t="s">
        <v>139</v>
      </c>
      <c r="J264" s="59">
        <f>VLOOKUP(A:A,EMAIL!A:B,2,)</f>
        <v>0</v>
      </c>
      <c r="K264" s="59"/>
      <c r="L264" s="59"/>
      <c r="M264" s="59"/>
      <c r="N264" s="59"/>
      <c r="O264" s="59"/>
      <c r="P264" s="59"/>
    </row>
    <row r="265" spans="1:16" ht="15" x14ac:dyDescent="0.25">
      <c r="A265" s="100">
        <v>7240000208</v>
      </c>
      <c r="B265" s="98" t="s">
        <v>3976</v>
      </c>
      <c r="C265" s="99" t="s">
        <v>3977</v>
      </c>
      <c r="D265" s="99" t="s">
        <v>3978</v>
      </c>
      <c r="E265" s="99" t="s">
        <v>139</v>
      </c>
      <c r="F265" s="98" t="s">
        <v>3979</v>
      </c>
      <c r="G265" s="100">
        <v>13007</v>
      </c>
      <c r="H265" s="98" t="s">
        <v>201</v>
      </c>
      <c r="I265" s="103" t="s">
        <v>3660</v>
      </c>
      <c r="J265" s="59">
        <f>VLOOKUP(A:A,EMAIL!A:B,2,)</f>
        <v>0</v>
      </c>
      <c r="K265" s="59"/>
      <c r="L265" s="59"/>
      <c r="M265" s="59"/>
      <c r="N265" s="59"/>
      <c r="O265" s="59"/>
      <c r="P265" s="59"/>
    </row>
    <row r="266" spans="1:16" ht="15" x14ac:dyDescent="0.25">
      <c r="A266" s="100">
        <v>24000183</v>
      </c>
      <c r="B266" s="98" t="s">
        <v>3980</v>
      </c>
      <c r="C266" s="99" t="s">
        <v>141</v>
      </c>
      <c r="D266" s="99" t="s">
        <v>3981</v>
      </c>
      <c r="E266" s="99" t="s">
        <v>3982</v>
      </c>
      <c r="F266" s="98" t="s">
        <v>139</v>
      </c>
      <c r="G266" s="100">
        <v>75058</v>
      </c>
      <c r="H266" s="98" t="s">
        <v>3983</v>
      </c>
      <c r="I266" s="103" t="s">
        <v>139</v>
      </c>
      <c r="J266" s="59" t="str">
        <f>VLOOKUP(A:A,EMAIL!A:B,2,)</f>
        <v>DFJM-SDE-CENTRAL@louvre.fr</v>
      </c>
      <c r="K266" s="59"/>
      <c r="L266" s="59"/>
      <c r="M266" s="59"/>
      <c r="N266" s="59"/>
      <c r="O266" s="59"/>
      <c r="P266" s="59"/>
    </row>
    <row r="267" spans="1:16" ht="15" x14ac:dyDescent="0.25">
      <c r="A267" s="100">
        <v>24000429</v>
      </c>
      <c r="B267" s="98" t="s">
        <v>3984</v>
      </c>
      <c r="C267" s="99" t="s">
        <v>3985</v>
      </c>
      <c r="D267" s="99" t="s">
        <v>3986</v>
      </c>
      <c r="E267" s="99" t="s">
        <v>139</v>
      </c>
      <c r="F267" s="98" t="s">
        <v>3987</v>
      </c>
      <c r="G267" s="100">
        <v>56100</v>
      </c>
      <c r="H267" s="98" t="s">
        <v>3988</v>
      </c>
      <c r="I267" s="103" t="s">
        <v>4565</v>
      </c>
      <c r="J267" s="59" t="str">
        <f>VLOOKUP(A:A,EMAIL!A:B,2,)</f>
        <v>anthony.beziade@harmonie-hms.fr</v>
      </c>
      <c r="K267" s="59"/>
      <c r="L267" s="59"/>
      <c r="M267" s="59"/>
      <c r="N267" s="59"/>
      <c r="O267" s="59"/>
      <c r="P267" s="59"/>
    </row>
    <row r="268" spans="1:16" ht="15" x14ac:dyDescent="0.25">
      <c r="A268" s="100">
        <v>7240000035</v>
      </c>
      <c r="B268" s="98" t="s">
        <v>186</v>
      </c>
      <c r="C268" s="99" t="s">
        <v>3989</v>
      </c>
      <c r="D268" s="99" t="s">
        <v>3990</v>
      </c>
      <c r="E268" s="99" t="s">
        <v>3991</v>
      </c>
      <c r="F268" s="98" t="s">
        <v>3992</v>
      </c>
      <c r="G268" s="100">
        <v>75060</v>
      </c>
      <c r="H268" s="98" t="s">
        <v>3993</v>
      </c>
      <c r="I268" s="103" t="s">
        <v>4566</v>
      </c>
      <c r="J268" s="59" t="str">
        <f>VLOOKUP(A:A,EMAIL!A:B,2,)</f>
        <v>sophie.hunault@natixis.com;patricia.tondre@natixis.com</v>
      </c>
      <c r="K268" s="59"/>
      <c r="L268" s="59"/>
      <c r="M268" s="59"/>
      <c r="N268" s="59"/>
      <c r="O268" s="59"/>
      <c r="P268" s="59"/>
    </row>
    <row r="269" spans="1:16" ht="15" x14ac:dyDescent="0.25">
      <c r="A269" s="100">
        <v>24000539</v>
      </c>
      <c r="B269" s="98" t="s">
        <v>3994</v>
      </c>
      <c r="C269" s="99" t="s">
        <v>3995</v>
      </c>
      <c r="D269" s="99" t="s">
        <v>3996</v>
      </c>
      <c r="E269" s="99" t="s">
        <v>3997</v>
      </c>
      <c r="F269" s="98" t="s">
        <v>3998</v>
      </c>
      <c r="G269" s="100">
        <v>75060</v>
      </c>
      <c r="H269" s="98" t="s">
        <v>2843</v>
      </c>
      <c r="I269" s="103" t="s">
        <v>139</v>
      </c>
      <c r="J269" s="59" t="str">
        <f>VLOOKUP(A:A,EMAIL!A:B,2,)</f>
        <v>patricia.tondre@natixis.com,sophie.hunault@natixis.com,</v>
      </c>
      <c r="K269" s="59"/>
      <c r="L269" s="59"/>
      <c r="M269" s="59"/>
      <c r="N269" s="59"/>
      <c r="O269" s="59"/>
      <c r="P269" s="59"/>
    </row>
    <row r="270" spans="1:16" ht="15" x14ac:dyDescent="0.25">
      <c r="A270" s="100">
        <v>7240000137</v>
      </c>
      <c r="B270" s="98" t="s">
        <v>3999</v>
      </c>
      <c r="C270" s="99" t="s">
        <v>4000</v>
      </c>
      <c r="D270" s="99" t="s">
        <v>4001</v>
      </c>
      <c r="E270" s="99" t="s">
        <v>139</v>
      </c>
      <c r="F270" s="98" t="s">
        <v>4002</v>
      </c>
      <c r="G270" s="100">
        <v>94220</v>
      </c>
      <c r="H270" s="98" t="s">
        <v>4003</v>
      </c>
      <c r="I270" s="103" t="s">
        <v>139</v>
      </c>
      <c r="J270" s="59" t="str">
        <f>VLOOKUP(A:A,EMAIL!A:B,2,)</f>
        <v>sophie.hunault@natixis.com,patricia.tondre@natixis.com</v>
      </c>
      <c r="K270" s="59"/>
      <c r="L270" s="59"/>
      <c r="M270" s="59"/>
      <c r="N270" s="59"/>
      <c r="O270" s="59"/>
      <c r="P270" s="59"/>
    </row>
    <row r="271" spans="1:16" ht="15" x14ac:dyDescent="0.25">
      <c r="A271" s="100">
        <v>24000409</v>
      </c>
      <c r="B271" s="98" t="s">
        <v>4004</v>
      </c>
      <c r="C271" s="99" t="s">
        <v>4005</v>
      </c>
      <c r="D271" s="99" t="s">
        <v>4006</v>
      </c>
      <c r="E271" s="99" t="s">
        <v>139</v>
      </c>
      <c r="F271" s="98" t="s">
        <v>4007</v>
      </c>
      <c r="G271" s="100">
        <v>92000</v>
      </c>
      <c r="H271" s="98" t="s">
        <v>144</v>
      </c>
      <c r="I271" s="103" t="s">
        <v>4567</v>
      </c>
      <c r="J271" s="59" t="str">
        <f>VLOOKUP(A:A,EMAIL!A:B,2,)</f>
        <v>sylviane@nel-mobilier.com</v>
      </c>
      <c r="K271" s="59"/>
      <c r="L271" s="59"/>
      <c r="M271" s="59"/>
      <c r="N271" s="59"/>
      <c r="O271" s="59"/>
      <c r="P271" s="59"/>
    </row>
    <row r="272" spans="1:16" ht="15" x14ac:dyDescent="0.25">
      <c r="A272" s="100">
        <v>24000642</v>
      </c>
      <c r="B272" s="98" t="s">
        <v>4008</v>
      </c>
      <c r="C272" s="99" t="s">
        <v>4008</v>
      </c>
      <c r="D272" s="99" t="s">
        <v>4009</v>
      </c>
      <c r="E272" s="99" t="s">
        <v>139</v>
      </c>
      <c r="F272" s="98" t="s">
        <v>4010</v>
      </c>
      <c r="G272" s="100">
        <v>95310</v>
      </c>
      <c r="H272" s="98" t="s">
        <v>4011</v>
      </c>
      <c r="I272" s="103" t="s">
        <v>4568</v>
      </c>
      <c r="J272" s="59" t="str">
        <f>VLOOKUP(A:A,EMAIL!A:B,2,)</f>
        <v>cyril.tentelier@nexee.fr</v>
      </c>
      <c r="K272" s="59"/>
      <c r="L272" s="59"/>
      <c r="M272" s="59"/>
      <c r="N272" s="59"/>
      <c r="O272" s="59"/>
      <c r="P272" s="59"/>
    </row>
    <row r="273" spans="1:16" ht="15" x14ac:dyDescent="0.25">
      <c r="A273" s="100">
        <v>24000610</v>
      </c>
      <c r="B273" s="98" t="s">
        <v>198</v>
      </c>
      <c r="C273" s="99" t="s">
        <v>4012</v>
      </c>
      <c r="D273" s="99" t="s">
        <v>4013</v>
      </c>
      <c r="E273" s="99" t="s">
        <v>139</v>
      </c>
      <c r="F273" s="98" t="s">
        <v>4014</v>
      </c>
      <c r="G273" s="100">
        <v>92795</v>
      </c>
      <c r="H273" s="98" t="s">
        <v>3594</v>
      </c>
      <c r="I273" s="103" t="s">
        <v>4569</v>
      </c>
      <c r="J273" s="59" t="str">
        <f>VLOOKUP(A:A,EMAIL!A:B,2,)</f>
        <v>comptabilite-fournisseurs@niji.fr</v>
      </c>
      <c r="K273" s="59"/>
      <c r="L273" s="59"/>
      <c r="M273" s="59"/>
      <c r="N273" s="59"/>
      <c r="O273" s="59"/>
      <c r="P273" s="59"/>
    </row>
    <row r="274" spans="1:16" ht="15" x14ac:dyDescent="0.25">
      <c r="A274" s="98" t="s">
        <v>4015</v>
      </c>
      <c r="B274" s="98" t="s">
        <v>4016</v>
      </c>
      <c r="C274" s="99" t="s">
        <v>3515</v>
      </c>
      <c r="D274" s="99" t="s">
        <v>3516</v>
      </c>
      <c r="E274" s="99" t="s">
        <v>139</v>
      </c>
      <c r="F274" s="98" t="s">
        <v>3582</v>
      </c>
      <c r="G274" s="100">
        <v>93421</v>
      </c>
      <c r="H274" s="98" t="s">
        <v>187</v>
      </c>
      <c r="I274" s="103" t="s">
        <v>4570</v>
      </c>
      <c r="J274" s="59" t="e">
        <f>VLOOKUP(A:A,EMAIL!A:B,2,)</f>
        <v>#N/A</v>
      </c>
      <c r="K274" s="59"/>
      <c r="L274" s="59"/>
      <c r="M274" s="59"/>
      <c r="N274" s="59"/>
      <c r="O274" s="59"/>
      <c r="P274" s="59"/>
    </row>
    <row r="275" spans="1:16" ht="15" x14ac:dyDescent="0.25">
      <c r="A275" s="100">
        <v>24000333</v>
      </c>
      <c r="B275" s="98" t="s">
        <v>4017</v>
      </c>
      <c r="C275" s="99" t="s">
        <v>4018</v>
      </c>
      <c r="D275" s="99" t="s">
        <v>4019</v>
      </c>
      <c r="E275" s="99" t="s">
        <v>4020</v>
      </c>
      <c r="F275" s="98" t="s">
        <v>139</v>
      </c>
      <c r="G275" s="100">
        <v>1700</v>
      </c>
      <c r="H275" s="98" t="s">
        <v>4021</v>
      </c>
      <c r="I275" s="103" t="s">
        <v>4571</v>
      </c>
      <c r="J275" s="59" t="str">
        <f>VLOOKUP(A:A,EMAIL!A:B,2,)</f>
        <v>facturation@office-concept.fr</v>
      </c>
      <c r="K275" s="59"/>
      <c r="L275" s="59"/>
      <c r="M275" s="59"/>
      <c r="N275" s="59"/>
      <c r="O275" s="59"/>
      <c r="P275" s="59"/>
    </row>
    <row r="276" spans="1:16" ht="15" x14ac:dyDescent="0.25">
      <c r="A276" s="100">
        <v>7240000196</v>
      </c>
      <c r="B276" s="98" t="s">
        <v>4022</v>
      </c>
      <c r="C276" s="99" t="s">
        <v>4023</v>
      </c>
      <c r="D276" s="99" t="s">
        <v>4024</v>
      </c>
      <c r="E276" s="99" t="s">
        <v>4025</v>
      </c>
      <c r="F276" s="98" t="s">
        <v>4026</v>
      </c>
      <c r="G276" s="100">
        <v>76721</v>
      </c>
      <c r="H276" s="98" t="s">
        <v>4027</v>
      </c>
      <c r="I276" s="103" t="s">
        <v>4572</v>
      </c>
      <c r="J276" s="59">
        <f>VLOOKUP(A:A,EMAIL!A:B,2,)</f>
        <v>0</v>
      </c>
      <c r="K276" s="59"/>
      <c r="L276" s="59"/>
      <c r="M276" s="59"/>
      <c r="N276" s="59"/>
      <c r="O276" s="59"/>
      <c r="P276" s="59"/>
    </row>
    <row r="277" spans="1:16" ht="15" x14ac:dyDescent="0.25">
      <c r="A277" s="100">
        <v>24000541</v>
      </c>
      <c r="B277" s="98" t="s">
        <v>4028</v>
      </c>
      <c r="C277" s="99" t="s">
        <v>4029</v>
      </c>
      <c r="D277" s="99" t="s">
        <v>4030</v>
      </c>
      <c r="E277" s="99" t="s">
        <v>4031</v>
      </c>
      <c r="F277" s="98" t="s">
        <v>4032</v>
      </c>
      <c r="G277" s="100">
        <v>45142</v>
      </c>
      <c r="H277" s="98" t="s">
        <v>4033</v>
      </c>
      <c r="I277" s="103" t="s">
        <v>4573</v>
      </c>
      <c r="J277" s="59" t="str">
        <f>VLOOKUP(A:A,EMAIL!A:B,2,)</f>
        <v>froue@fimatec.fr</v>
      </c>
      <c r="K277" s="59"/>
      <c r="L277" s="59"/>
      <c r="M277" s="59"/>
      <c r="N277" s="59"/>
      <c r="O277" s="59"/>
      <c r="P277" s="59"/>
    </row>
    <row r="278" spans="1:16" ht="15" x14ac:dyDescent="0.25">
      <c r="A278" s="100">
        <v>24000707</v>
      </c>
      <c r="B278" s="98" t="s">
        <v>4034</v>
      </c>
      <c r="C278" s="99" t="s">
        <v>4035</v>
      </c>
      <c r="D278" s="99" t="s">
        <v>4036</v>
      </c>
      <c r="E278" s="99" t="s">
        <v>139</v>
      </c>
      <c r="F278" s="98" t="s">
        <v>4037</v>
      </c>
      <c r="G278" s="100">
        <v>69006</v>
      </c>
      <c r="H278" s="98" t="s">
        <v>203</v>
      </c>
      <c r="I278" s="103" t="s">
        <v>4574</v>
      </c>
      <c r="J278" s="59" t="str">
        <f>VLOOKUP(A:A,EMAIL!A:B,2,)</f>
        <v>assist@mobilier-jacques-palais.com</v>
      </c>
      <c r="K278" s="59"/>
      <c r="L278" s="59"/>
      <c r="M278" s="59"/>
      <c r="N278" s="59"/>
      <c r="O278" s="59"/>
      <c r="P278" s="59"/>
    </row>
    <row r="279" spans="1:16" ht="15" x14ac:dyDescent="0.25">
      <c r="A279" s="100">
        <v>24000330</v>
      </c>
      <c r="B279" s="98" t="s">
        <v>4038</v>
      </c>
      <c r="C279" s="99" t="s">
        <v>4039</v>
      </c>
      <c r="D279" s="99" t="s">
        <v>157</v>
      </c>
      <c r="E279" s="99" t="s">
        <v>158</v>
      </c>
      <c r="F279" s="98" t="s">
        <v>4040</v>
      </c>
      <c r="G279" s="100">
        <v>35522</v>
      </c>
      <c r="H279" s="98" t="s">
        <v>159</v>
      </c>
      <c r="I279" s="103" t="s">
        <v>4575</v>
      </c>
      <c r="J279" s="59" t="str">
        <f>VLOOKUP(A:A,EMAIL!A:B,2,)</f>
        <v>nathalie.tainoff@ouest-bureau.fr</v>
      </c>
      <c r="K279" s="59"/>
      <c r="L279" s="59"/>
      <c r="M279" s="59"/>
      <c r="N279" s="59"/>
      <c r="O279" s="59"/>
      <c r="P279" s="59"/>
    </row>
    <row r="280" spans="1:16" ht="15" x14ac:dyDescent="0.25">
      <c r="A280" s="100">
        <v>24000432</v>
      </c>
      <c r="B280" s="98" t="s">
        <v>4041</v>
      </c>
      <c r="C280" s="99" t="s">
        <v>4042</v>
      </c>
      <c r="D280" s="99" t="s">
        <v>4043</v>
      </c>
      <c r="E280" s="99" t="s">
        <v>139</v>
      </c>
      <c r="F280" s="98" t="s">
        <v>4044</v>
      </c>
      <c r="G280" s="100">
        <v>69120</v>
      </c>
      <c r="H280" s="98" t="s">
        <v>4045</v>
      </c>
      <c r="I280" s="103" t="s">
        <v>139</v>
      </c>
      <c r="J280" s="59" t="str">
        <f>VLOOKUP(A:A,EMAIL!A:B,2,)</f>
        <v>s.coston@outilacier.fr</v>
      </c>
      <c r="K280" s="59"/>
      <c r="L280" s="59"/>
      <c r="M280" s="59"/>
      <c r="N280" s="59"/>
      <c r="O280" s="59"/>
      <c r="P280" s="59"/>
    </row>
    <row r="281" spans="1:16" ht="15" x14ac:dyDescent="0.25">
      <c r="A281" s="100">
        <v>24000514</v>
      </c>
      <c r="B281" s="98" t="s">
        <v>4046</v>
      </c>
      <c r="C281" s="99" t="s">
        <v>4047</v>
      </c>
      <c r="D281" s="99" t="s">
        <v>4048</v>
      </c>
      <c r="E281" s="99" t="s">
        <v>139</v>
      </c>
      <c r="F281" s="98" t="s">
        <v>4049</v>
      </c>
      <c r="G281" s="100">
        <v>93120</v>
      </c>
      <c r="H281" s="98" t="s">
        <v>4050</v>
      </c>
      <c r="I281" s="103" t="s">
        <v>4576</v>
      </c>
      <c r="J281" s="59">
        <f>VLOOKUP(A:A,EMAIL!A:B,2,)</f>
        <v>0</v>
      </c>
      <c r="K281" s="59"/>
      <c r="L281" s="59"/>
      <c r="M281" s="59"/>
      <c r="N281" s="59"/>
      <c r="O281" s="59"/>
      <c r="P281" s="59"/>
    </row>
    <row r="282" spans="1:16" ht="15" x14ac:dyDescent="0.25">
      <c r="A282" s="100">
        <v>24000516</v>
      </c>
      <c r="B282" s="98" t="s">
        <v>4051</v>
      </c>
      <c r="C282" s="99" t="s">
        <v>4052</v>
      </c>
      <c r="D282" s="99" t="s">
        <v>4053</v>
      </c>
      <c r="E282" s="99" t="s">
        <v>139</v>
      </c>
      <c r="F282" s="98" t="s">
        <v>4054</v>
      </c>
      <c r="G282" s="100">
        <v>75018</v>
      </c>
      <c r="H282" s="98" t="s">
        <v>2843</v>
      </c>
      <c r="I282" s="103" t="s">
        <v>4577</v>
      </c>
      <c r="J282" s="59" t="str">
        <f>VLOOKUP(A:A,EMAIL!A:B,2,)</f>
        <v>FrancePayables@parexel.com</v>
      </c>
      <c r="K282" s="59"/>
      <c r="L282" s="59"/>
      <c r="M282" s="59"/>
      <c r="N282" s="59"/>
      <c r="O282" s="59"/>
      <c r="P282" s="59"/>
    </row>
    <row r="283" spans="1:16" ht="15" x14ac:dyDescent="0.25">
      <c r="A283" s="100">
        <v>24000697</v>
      </c>
      <c r="B283" s="98" t="s">
        <v>218</v>
      </c>
      <c r="C283" s="99" t="s">
        <v>4055</v>
      </c>
      <c r="D283" s="99" t="s">
        <v>4056</v>
      </c>
      <c r="E283" s="99" t="s">
        <v>4057</v>
      </c>
      <c r="F283" s="98" t="s">
        <v>3386</v>
      </c>
      <c r="G283" s="100">
        <v>92400</v>
      </c>
      <c r="H283" s="98" t="s">
        <v>219</v>
      </c>
      <c r="I283" s="103" t="s">
        <v>4578</v>
      </c>
      <c r="J283" s="59" t="str">
        <f>VLOOKUP(A:A,EMAIL!A:B,2,)</f>
        <v>d.giavarini@paritel.fr</v>
      </c>
      <c r="K283" s="59"/>
      <c r="L283" s="59"/>
      <c r="M283" s="59"/>
      <c r="N283" s="59"/>
      <c r="O283" s="59"/>
      <c r="P283" s="59"/>
    </row>
    <row r="284" spans="1:16" ht="15" x14ac:dyDescent="0.25">
      <c r="A284" s="100">
        <v>24000568</v>
      </c>
      <c r="B284" s="98" t="s">
        <v>4058</v>
      </c>
      <c r="C284" s="99" t="s">
        <v>4059</v>
      </c>
      <c r="D284" s="99" t="s">
        <v>4060</v>
      </c>
      <c r="E284" s="99" t="s">
        <v>139</v>
      </c>
      <c r="F284" s="98" t="s">
        <v>4061</v>
      </c>
      <c r="G284" s="100">
        <v>78730</v>
      </c>
      <c r="H284" s="98" t="s">
        <v>4062</v>
      </c>
      <c r="I284" s="103" t="s">
        <v>4579</v>
      </c>
      <c r="J284" s="59" t="str">
        <f>VLOOKUP(A:A,EMAIL!A:B,2,)</f>
        <v>compta@partenairesfc.com</v>
      </c>
      <c r="K284" s="59"/>
      <c r="L284" s="59"/>
      <c r="M284" s="59"/>
      <c r="N284" s="59"/>
      <c r="O284" s="59"/>
      <c r="P284" s="59"/>
    </row>
    <row r="285" spans="1:16" ht="15" x14ac:dyDescent="0.25">
      <c r="A285" s="100">
        <v>24000420</v>
      </c>
      <c r="B285" s="98" t="s">
        <v>4063</v>
      </c>
      <c r="C285" s="99" t="s">
        <v>4064</v>
      </c>
      <c r="D285" s="99" t="s">
        <v>4065</v>
      </c>
      <c r="E285" s="99" t="s">
        <v>139</v>
      </c>
      <c r="F285" s="98" t="s">
        <v>4066</v>
      </c>
      <c r="G285" s="100">
        <v>29200</v>
      </c>
      <c r="H285" s="98" t="s">
        <v>175</v>
      </c>
      <c r="I285" s="103" t="s">
        <v>4580</v>
      </c>
      <c r="J285" s="59" t="str">
        <f>VLOOKUP(A:A,EMAIL!A:B,2,)</f>
        <v>appro@pitchpin.fr</v>
      </c>
      <c r="K285" s="59"/>
      <c r="L285" s="59"/>
      <c r="M285" s="59"/>
      <c r="N285" s="59"/>
      <c r="O285" s="59"/>
      <c r="P285" s="59"/>
    </row>
    <row r="286" spans="1:16" ht="15" x14ac:dyDescent="0.25">
      <c r="A286" s="100">
        <v>24000621</v>
      </c>
      <c r="B286" s="98" t="s">
        <v>4067</v>
      </c>
      <c r="C286" s="99" t="s">
        <v>4068</v>
      </c>
      <c r="D286" s="99" t="s">
        <v>4069</v>
      </c>
      <c r="E286" s="99" t="s">
        <v>139</v>
      </c>
      <c r="F286" s="98" t="s">
        <v>2842</v>
      </c>
      <c r="G286" s="100">
        <v>75010</v>
      </c>
      <c r="H286" s="98" t="s">
        <v>2843</v>
      </c>
      <c r="I286" s="103" t="s">
        <v>4581</v>
      </c>
      <c r="J286" s="59" t="str">
        <f>VLOOKUP(A:A,EMAIL!A:B,2,)</f>
        <v>CONTACT@RUBIK-CONCEPT.COM</v>
      </c>
      <c r="K286" s="59"/>
      <c r="L286" s="59"/>
      <c r="M286" s="59"/>
      <c r="N286" s="59"/>
      <c r="O286" s="59"/>
      <c r="P286" s="59"/>
    </row>
    <row r="287" spans="1:16" ht="15" x14ac:dyDescent="0.25">
      <c r="A287" s="100">
        <v>24000113</v>
      </c>
      <c r="B287" s="98" t="s">
        <v>4070</v>
      </c>
      <c r="C287" s="99" t="s">
        <v>4071</v>
      </c>
      <c r="D287" s="99" t="s">
        <v>4072</v>
      </c>
      <c r="E287" s="99" t="s">
        <v>4073</v>
      </c>
      <c r="F287" s="98" t="s">
        <v>4074</v>
      </c>
      <c r="G287" s="100">
        <v>93884</v>
      </c>
      <c r="H287" s="98" t="s">
        <v>4075</v>
      </c>
      <c r="I287" s="103" t="s">
        <v>139</v>
      </c>
      <c r="J287" s="59" t="str">
        <f>VLOOKUP(A:A,EMAIL!A:B,2,)</f>
        <v>comptafourn.75980@pole-emploi.fr</v>
      </c>
      <c r="K287" s="59"/>
      <c r="L287" s="59"/>
      <c r="M287" s="59"/>
      <c r="N287" s="59"/>
      <c r="O287" s="59"/>
      <c r="P287" s="59"/>
    </row>
    <row r="288" spans="1:16" ht="15" x14ac:dyDescent="0.25">
      <c r="A288" s="100">
        <v>7240000202</v>
      </c>
      <c r="B288" s="98" t="s">
        <v>4076</v>
      </c>
      <c r="C288" s="99" t="s">
        <v>4077</v>
      </c>
      <c r="D288" s="99" t="s">
        <v>3000</v>
      </c>
      <c r="E288" s="99" t="s">
        <v>3253</v>
      </c>
      <c r="F288" s="98" t="s">
        <v>4078</v>
      </c>
      <c r="G288" s="100">
        <v>92688</v>
      </c>
      <c r="H288" s="98" t="s">
        <v>3790</v>
      </c>
      <c r="I288" s="103" t="s">
        <v>4582</v>
      </c>
      <c r="J288" s="59" t="str">
        <f>VLOOKUP(A:A,EMAIL!A:B,2,)</f>
        <v>info-france@flokk.com</v>
      </c>
      <c r="K288" s="59"/>
      <c r="L288" s="59"/>
      <c r="M288" s="59"/>
      <c r="N288" s="59"/>
      <c r="O288" s="59"/>
      <c r="P288" s="59"/>
    </row>
    <row r="289" spans="1:16" ht="15" x14ac:dyDescent="0.25">
      <c r="A289" s="98" t="s">
        <v>4079</v>
      </c>
      <c r="B289" s="98" t="s">
        <v>4080</v>
      </c>
      <c r="C289" s="99" t="s">
        <v>4081</v>
      </c>
      <c r="D289" s="99" t="s">
        <v>3660</v>
      </c>
      <c r="E289" s="99" t="s">
        <v>139</v>
      </c>
      <c r="F289" s="98" t="s">
        <v>139</v>
      </c>
      <c r="G289" s="98" t="s">
        <v>139</v>
      </c>
      <c r="H289" s="98" t="s">
        <v>139</v>
      </c>
      <c r="I289" s="103" t="s">
        <v>139</v>
      </c>
      <c r="J289" s="59" t="e">
        <f>VLOOKUP(A:A,EMAIL!A:B,2,)</f>
        <v>#N/A</v>
      </c>
      <c r="K289" s="59"/>
      <c r="L289" s="59"/>
      <c r="M289" s="59"/>
      <c r="N289" s="59"/>
      <c r="O289" s="59"/>
      <c r="P289" s="59"/>
    </row>
    <row r="290" spans="1:16" ht="15" x14ac:dyDescent="0.25">
      <c r="A290" s="100">
        <v>24000629</v>
      </c>
      <c r="B290" s="98" t="s">
        <v>4082</v>
      </c>
      <c r="C290" s="99" t="s">
        <v>4083</v>
      </c>
      <c r="D290" s="99" t="s">
        <v>4084</v>
      </c>
      <c r="E290" s="99" t="s">
        <v>4085</v>
      </c>
      <c r="F290" s="98" t="s">
        <v>4086</v>
      </c>
      <c r="G290" s="100">
        <v>13742</v>
      </c>
      <c r="H290" s="98" t="s">
        <v>4087</v>
      </c>
      <c r="I290" s="103" t="s">
        <v>4583</v>
      </c>
      <c r="J290" s="59" t="str">
        <f>VLOOKUP(A:A,EMAIL!A:B,2,)</f>
        <v>jtourrette@probureauamenagement.com</v>
      </c>
      <c r="K290" s="59"/>
      <c r="L290" s="59"/>
      <c r="M290" s="59"/>
      <c r="N290" s="59"/>
      <c r="O290" s="59"/>
      <c r="P290" s="59"/>
    </row>
    <row r="291" spans="1:16" ht="15" x14ac:dyDescent="0.25">
      <c r="A291" s="100">
        <v>24000393</v>
      </c>
      <c r="B291" s="98" t="s">
        <v>4088</v>
      </c>
      <c r="C291" s="99" t="s">
        <v>4089</v>
      </c>
      <c r="D291" s="99" t="s">
        <v>4090</v>
      </c>
      <c r="E291" s="99" t="s">
        <v>4091</v>
      </c>
      <c r="F291" s="98" t="s">
        <v>4092</v>
      </c>
      <c r="G291" s="100">
        <v>67310</v>
      </c>
      <c r="H291" s="98" t="s">
        <v>4093</v>
      </c>
      <c r="I291" s="103" t="s">
        <v>4584</v>
      </c>
      <c r="J291" s="59" t="str">
        <f>VLOOKUP(A:A,EMAIL!A:B,2,)</f>
        <v>compta@psefrance.com</v>
      </c>
      <c r="K291" s="59"/>
      <c r="L291" s="59"/>
      <c r="M291" s="59"/>
      <c r="N291" s="59"/>
      <c r="O291" s="59"/>
      <c r="P291" s="59"/>
    </row>
    <row r="292" spans="1:16" ht="15" x14ac:dyDescent="0.25">
      <c r="A292" s="100">
        <v>24000359</v>
      </c>
      <c r="B292" s="98" t="s">
        <v>4094</v>
      </c>
      <c r="C292" s="99" t="s">
        <v>4094</v>
      </c>
      <c r="D292" s="99" t="s">
        <v>4095</v>
      </c>
      <c r="E292" s="99" t="s">
        <v>139</v>
      </c>
      <c r="F292" s="98" t="s">
        <v>4096</v>
      </c>
      <c r="G292" s="100">
        <v>93230</v>
      </c>
      <c r="H292" s="98" t="s">
        <v>165</v>
      </c>
      <c r="I292" s="103" t="s">
        <v>139</v>
      </c>
      <c r="J292" s="59" t="str">
        <f>VLOOKUP(A:A,EMAIL!A:B,2,)</f>
        <v>contact@quercy-mobilier.com, mpellegrino@quercy-mobilier.com</v>
      </c>
      <c r="K292" s="59"/>
      <c r="L292" s="59"/>
      <c r="M292" s="59"/>
      <c r="N292" s="59"/>
      <c r="O292" s="59"/>
      <c r="P292" s="59"/>
    </row>
    <row r="293" spans="1:16" ht="15" x14ac:dyDescent="0.25">
      <c r="A293" s="100">
        <v>24000335</v>
      </c>
      <c r="B293" s="98" t="s">
        <v>4097</v>
      </c>
      <c r="C293" s="99" t="s">
        <v>4098</v>
      </c>
      <c r="D293" s="99" t="s">
        <v>4099</v>
      </c>
      <c r="E293" s="99" t="s">
        <v>139</v>
      </c>
      <c r="F293" s="98" t="s">
        <v>139</v>
      </c>
      <c r="G293" s="100">
        <v>92110</v>
      </c>
      <c r="H293" s="98" t="s">
        <v>189</v>
      </c>
      <c r="I293" s="103" t="s">
        <v>4585</v>
      </c>
      <c r="J293" s="59" t="str">
        <f>VLOOKUP(A:A,EMAIL!A:B,2,)</f>
        <v>mlavarene@riafinancial.com</v>
      </c>
      <c r="K293" s="59"/>
      <c r="L293" s="59"/>
      <c r="M293" s="59"/>
      <c r="N293" s="59"/>
      <c r="O293" s="59"/>
      <c r="P293" s="59"/>
    </row>
    <row r="294" spans="1:16" ht="15" x14ac:dyDescent="0.25">
      <c r="A294" s="100">
        <v>24000440</v>
      </c>
      <c r="B294" s="98" t="s">
        <v>4100</v>
      </c>
      <c r="C294" s="99" t="s">
        <v>4100</v>
      </c>
      <c r="D294" s="99" t="s">
        <v>4101</v>
      </c>
      <c r="E294" s="99" t="s">
        <v>4102</v>
      </c>
      <c r="F294" s="98" t="s">
        <v>4103</v>
      </c>
      <c r="G294" s="100">
        <v>95977</v>
      </c>
      <c r="H294" s="98" t="s">
        <v>4104</v>
      </c>
      <c r="I294" s="103" t="s">
        <v>139</v>
      </c>
      <c r="J294" s="59" t="str">
        <f>VLOOKUP(A:A,EMAIL!A:B,2,)</f>
        <v>compta-fournisseurs@raja.fr,mbourges@raja.fr</v>
      </c>
      <c r="K294" s="59"/>
      <c r="L294" s="59"/>
      <c r="M294" s="59"/>
      <c r="N294" s="59"/>
      <c r="O294" s="59"/>
      <c r="P294" s="59"/>
    </row>
    <row r="295" spans="1:16" ht="15" x14ac:dyDescent="0.25">
      <c r="A295" s="100">
        <v>24000380</v>
      </c>
      <c r="B295" s="98" t="s">
        <v>4105</v>
      </c>
      <c r="C295" s="99" t="s">
        <v>4105</v>
      </c>
      <c r="D295" s="99" t="s">
        <v>4106</v>
      </c>
      <c r="E295" s="99" t="s">
        <v>4107</v>
      </c>
      <c r="F295" s="98" t="s">
        <v>4108</v>
      </c>
      <c r="G295" s="100">
        <v>75599</v>
      </c>
      <c r="H295" s="98" t="s">
        <v>2852</v>
      </c>
      <c r="I295" s="103" t="s">
        <v>4586</v>
      </c>
      <c r="J295" s="59" t="str">
        <f>VLOOKUP(A:A,EMAIL!A:B,2,)</f>
        <v>facturespdffournisseurs@ratp.fr</v>
      </c>
    </row>
    <row r="296" spans="1:16" ht="15" x14ac:dyDescent="0.25">
      <c r="A296" s="100">
        <v>24000497</v>
      </c>
      <c r="B296" s="98" t="s">
        <v>4109</v>
      </c>
      <c r="C296" s="99" t="s">
        <v>4110</v>
      </c>
      <c r="D296" s="99" t="s">
        <v>4111</v>
      </c>
      <c r="E296" s="99" t="s">
        <v>139</v>
      </c>
      <c r="F296" s="98" t="s">
        <v>4112</v>
      </c>
      <c r="G296" s="100">
        <v>30660</v>
      </c>
      <c r="H296" s="98" t="s">
        <v>4113</v>
      </c>
      <c r="I296" s="103" t="s">
        <v>4587</v>
      </c>
      <c r="J296" s="59" t="str">
        <f>VLOOKUP(A:A,EMAIL!A:B,2,)</f>
        <v>sandrine@rbcmobilier.com</v>
      </c>
    </row>
    <row r="297" spans="1:16" ht="15" x14ac:dyDescent="0.25">
      <c r="A297" s="100">
        <v>24000684</v>
      </c>
      <c r="B297" s="98" t="s">
        <v>4114</v>
      </c>
      <c r="C297" s="99" t="s">
        <v>4114</v>
      </c>
      <c r="D297" s="99" t="s">
        <v>4115</v>
      </c>
      <c r="E297" s="99" t="s">
        <v>139</v>
      </c>
      <c r="F297" s="98" t="s">
        <v>3158</v>
      </c>
      <c r="G297" s="100">
        <v>75002</v>
      </c>
      <c r="H297" s="98" t="s">
        <v>2843</v>
      </c>
      <c r="I297" s="103" t="s">
        <v>4588</v>
      </c>
      <c r="J297" s="59" t="str">
        <f>VLOOKUP(A:A,EMAIL!A:B,2,)</f>
        <v>pongo@rdai.fr</v>
      </c>
    </row>
    <row r="298" spans="1:16" ht="15" x14ac:dyDescent="0.25">
      <c r="A298" s="100">
        <v>24000589</v>
      </c>
      <c r="B298" s="98" t="s">
        <v>4116</v>
      </c>
      <c r="C298" s="99" t="s">
        <v>4117</v>
      </c>
      <c r="D298" s="99" t="s">
        <v>4118</v>
      </c>
      <c r="E298" s="99" t="s">
        <v>139</v>
      </c>
      <c r="F298" s="98" t="s">
        <v>3171</v>
      </c>
      <c r="G298" s="100">
        <v>75008</v>
      </c>
      <c r="H298" s="98" t="s">
        <v>2843</v>
      </c>
      <c r="I298" s="103" t="s">
        <v>4589</v>
      </c>
      <c r="J298" s="59" t="str">
        <f>VLOOKUP(A:A,EMAIL!A:B,2,)</f>
        <v>gd@reard.com</v>
      </c>
    </row>
    <row r="299" spans="1:16" ht="15" x14ac:dyDescent="0.25">
      <c r="A299" s="100">
        <v>7240000108</v>
      </c>
      <c r="B299" s="98" t="s">
        <v>4119</v>
      </c>
      <c r="C299" s="99" t="s">
        <v>4120</v>
      </c>
      <c r="D299" s="99" t="s">
        <v>3000</v>
      </c>
      <c r="E299" s="99" t="s">
        <v>4121</v>
      </c>
      <c r="F299" s="98" t="s">
        <v>4122</v>
      </c>
      <c r="G299" s="100">
        <v>75577</v>
      </c>
      <c r="H299" s="98" t="s">
        <v>3676</v>
      </c>
      <c r="I299" s="103" t="s">
        <v>4590</v>
      </c>
      <c r="J299" s="59" t="str">
        <f>VLOOKUP(A:A,EMAIL!A:B,2,)</f>
        <v>factures.fournisseurs@rmngp.fr</v>
      </c>
    </row>
    <row r="300" spans="1:16" ht="15" x14ac:dyDescent="0.25">
      <c r="A300" s="100">
        <v>24000386</v>
      </c>
      <c r="B300" s="98" t="s">
        <v>4123</v>
      </c>
      <c r="C300" s="99" t="s">
        <v>4124</v>
      </c>
      <c r="D300" s="99" t="s">
        <v>4125</v>
      </c>
      <c r="E300" s="99" t="s">
        <v>139</v>
      </c>
      <c r="F300" s="98" t="s">
        <v>3155</v>
      </c>
      <c r="G300" s="100">
        <v>75017</v>
      </c>
      <c r="H300" s="98" t="s">
        <v>2843</v>
      </c>
      <c r="I300" s="103" t="s">
        <v>4591</v>
      </c>
      <c r="J300" s="59" t="str">
        <f>VLOOKUP(A:A,EMAIL!A:B,2,)</f>
        <v>mahout@rolmobex.fr</v>
      </c>
    </row>
    <row r="301" spans="1:16" ht="15" x14ac:dyDescent="0.25">
      <c r="A301" s="100">
        <v>24000286</v>
      </c>
      <c r="B301" s="98" t="s">
        <v>4126</v>
      </c>
      <c r="C301" s="99" t="s">
        <v>4127</v>
      </c>
      <c r="D301" s="99" t="s">
        <v>4128</v>
      </c>
      <c r="E301" s="99" t="s">
        <v>139</v>
      </c>
      <c r="F301" s="98" t="s">
        <v>139</v>
      </c>
      <c r="G301" s="100">
        <v>75017</v>
      </c>
      <c r="H301" s="98" t="s">
        <v>140</v>
      </c>
      <c r="I301" s="103" t="s">
        <v>4592</v>
      </c>
      <c r="J301" s="59" t="str">
        <f>VLOOKUP(A:A,EMAIL!A:B,2,)</f>
        <v>compta_par@rolandberger.com</v>
      </c>
    </row>
    <row r="302" spans="1:16" ht="15" x14ac:dyDescent="0.25">
      <c r="A302" s="100">
        <v>24000620</v>
      </c>
      <c r="B302" s="98" t="s">
        <v>4129</v>
      </c>
      <c r="C302" s="99" t="s">
        <v>200</v>
      </c>
      <c r="D302" s="99" t="s">
        <v>4130</v>
      </c>
      <c r="E302" s="99" t="s">
        <v>139</v>
      </c>
      <c r="F302" s="98" t="s">
        <v>2842</v>
      </c>
      <c r="G302" s="100">
        <v>75010</v>
      </c>
      <c r="H302" s="98" t="s">
        <v>2843</v>
      </c>
      <c r="I302" s="103" t="s">
        <v>4581</v>
      </c>
      <c r="J302" s="59" t="str">
        <f>VLOOKUP(A:A,EMAIL!A:B,2,)</f>
        <v>contact@rubik-concept.com</v>
      </c>
    </row>
    <row r="303" spans="1:16" ht="15" x14ac:dyDescent="0.25">
      <c r="A303" s="100">
        <v>24000706</v>
      </c>
      <c r="B303" s="98" t="s">
        <v>4131</v>
      </c>
      <c r="C303" s="99" t="s">
        <v>4132</v>
      </c>
      <c r="D303" s="99" t="s">
        <v>4133</v>
      </c>
      <c r="E303" s="99" t="s">
        <v>139</v>
      </c>
      <c r="F303" s="98" t="s">
        <v>4134</v>
      </c>
      <c r="G303" s="100">
        <v>69360</v>
      </c>
      <c r="H303" s="98" t="s">
        <v>4135</v>
      </c>
      <c r="I303" s="103" t="s">
        <v>4593</v>
      </c>
      <c r="J303" s="59" t="str">
        <f>VLOOKUP(A:A,EMAIL!A:B,2,)</f>
        <v>cm-soa@orange.fr</v>
      </c>
    </row>
    <row r="304" spans="1:16" ht="15" x14ac:dyDescent="0.25">
      <c r="A304" s="100">
        <v>24000658</v>
      </c>
      <c r="B304" s="98" t="s">
        <v>4136</v>
      </c>
      <c r="C304" s="99" t="s">
        <v>4137</v>
      </c>
      <c r="D304" s="99" t="s">
        <v>3000</v>
      </c>
      <c r="E304" s="99" t="s">
        <v>4138</v>
      </c>
      <c r="F304" s="98" t="s">
        <v>4139</v>
      </c>
      <c r="G304" s="100">
        <v>92767</v>
      </c>
      <c r="H304" s="98" t="s">
        <v>4140</v>
      </c>
      <c r="I304" s="103" t="s">
        <v>4594</v>
      </c>
      <c r="J304" s="59" t="str">
        <f>VLOOKUP(A:A,EMAIL!A:B,2,)</f>
        <v>info-france@flokk.com</v>
      </c>
    </row>
    <row r="305" spans="1:10" ht="15" x14ac:dyDescent="0.25">
      <c r="A305" s="100">
        <v>24000711</v>
      </c>
      <c r="B305" s="98" t="s">
        <v>4141</v>
      </c>
      <c r="C305" s="99" t="s">
        <v>4142</v>
      </c>
      <c r="D305" s="99" t="s">
        <v>4143</v>
      </c>
      <c r="E305" s="99" t="s">
        <v>4144</v>
      </c>
      <c r="F305" s="98" t="s">
        <v>4145</v>
      </c>
      <c r="G305" s="100">
        <v>26270</v>
      </c>
      <c r="H305" s="98" t="s">
        <v>4146</v>
      </c>
      <c r="I305" s="103" t="s">
        <v>4595</v>
      </c>
      <c r="J305" s="59" t="str">
        <f>VLOOKUP(A:A,EMAIL!A:B,2,)</f>
        <v>s.redon@dallard.fr</v>
      </c>
    </row>
    <row r="306" spans="1:10" ht="15" x14ac:dyDescent="0.25">
      <c r="A306" s="100">
        <v>24000244</v>
      </c>
      <c r="B306" s="98" t="s">
        <v>4147</v>
      </c>
      <c r="C306" s="99" t="s">
        <v>4148</v>
      </c>
      <c r="D306" s="99" t="s">
        <v>3252</v>
      </c>
      <c r="E306" s="99" t="s">
        <v>4149</v>
      </c>
      <c r="F306" s="98" t="s">
        <v>4150</v>
      </c>
      <c r="G306" s="100">
        <v>75008</v>
      </c>
      <c r="H306" s="98" t="s">
        <v>2843</v>
      </c>
      <c r="I306" s="103" t="s">
        <v>139</v>
      </c>
      <c r="J306" s="59" t="str">
        <f>VLOOKUP(A:A,EMAIL!A:B,2,)</f>
        <v>raphael.cohen@richemont.com</v>
      </c>
    </row>
    <row r="307" spans="1:10" ht="15" x14ac:dyDescent="0.25">
      <c r="A307" s="100">
        <v>24000638</v>
      </c>
      <c r="B307" s="98" t="s">
        <v>4151</v>
      </c>
      <c r="C307" s="99" t="s">
        <v>4152</v>
      </c>
      <c r="D307" s="99" t="s">
        <v>4153</v>
      </c>
      <c r="E307" s="99" t="s">
        <v>139</v>
      </c>
      <c r="F307" s="98" t="s">
        <v>4154</v>
      </c>
      <c r="G307" s="100">
        <v>75009</v>
      </c>
      <c r="H307" s="98" t="s">
        <v>2843</v>
      </c>
      <c r="I307" s="103" t="s">
        <v>4596</v>
      </c>
      <c r="J307" s="59" t="str">
        <f>VLOOKUP(A:A,EMAIL!A:B,2,)</f>
        <v>chlk@scandibureau.fr</v>
      </c>
    </row>
    <row r="308" spans="1:10" ht="15" x14ac:dyDescent="0.25">
      <c r="A308" s="100">
        <v>24000495</v>
      </c>
      <c r="B308" s="98" t="s">
        <v>4155</v>
      </c>
      <c r="C308" s="99" t="s">
        <v>4156</v>
      </c>
      <c r="D308" s="99" t="s">
        <v>4157</v>
      </c>
      <c r="E308" s="99" t="s">
        <v>4158</v>
      </c>
      <c r="F308" s="98" t="s">
        <v>4159</v>
      </c>
      <c r="G308" s="100">
        <v>78013</v>
      </c>
      <c r="H308" s="98" t="s">
        <v>4160</v>
      </c>
      <c r="I308" s="103" t="s">
        <v>4597</v>
      </c>
      <c r="J308" s="59" t="str">
        <f>VLOOKUP(A:A,EMAIL!A:B,2,)</f>
        <v>maryline.leconte-glardon@intradef.gouv.fr</v>
      </c>
    </row>
    <row r="309" spans="1:10" ht="15" x14ac:dyDescent="0.25">
      <c r="A309" s="100">
        <v>7240000135</v>
      </c>
      <c r="B309" s="98" t="s">
        <v>4161</v>
      </c>
      <c r="C309" s="99" t="s">
        <v>4162</v>
      </c>
      <c r="D309" s="99" t="s">
        <v>4163</v>
      </c>
      <c r="E309" s="99" t="s">
        <v>4164</v>
      </c>
      <c r="F309" s="98" t="s">
        <v>4165</v>
      </c>
      <c r="G309" s="100">
        <v>92022</v>
      </c>
      <c r="H309" s="98" t="s">
        <v>4166</v>
      </c>
      <c r="I309" s="103" t="s">
        <v>139</v>
      </c>
      <c r="J309" s="59" t="str">
        <f>VLOOKUP(A:A,EMAIL!A:B,2,)</f>
        <v>Sylvie.LEMAITRE@segula.fr</v>
      </c>
    </row>
    <row r="310" spans="1:10" ht="15" x14ac:dyDescent="0.25">
      <c r="A310" s="100">
        <v>7240000170</v>
      </c>
      <c r="B310" s="98" t="s">
        <v>4161</v>
      </c>
      <c r="C310" s="99" t="s">
        <v>4167</v>
      </c>
      <c r="D310" s="99" t="s">
        <v>4163</v>
      </c>
      <c r="E310" s="99" t="s">
        <v>4168</v>
      </c>
      <c r="F310" s="98" t="s">
        <v>4169</v>
      </c>
      <c r="G310" s="100">
        <v>92022</v>
      </c>
      <c r="H310" s="98" t="s">
        <v>3273</v>
      </c>
      <c r="I310" s="103" t="s">
        <v>139</v>
      </c>
      <c r="J310" s="59" t="str">
        <f>VLOOKUP(A:A,EMAIL!A:B,2,)</f>
        <v>info-france@flokk.com</v>
      </c>
    </row>
    <row r="311" spans="1:10" ht="15" x14ac:dyDescent="0.25">
      <c r="A311" s="100">
        <v>24000612</v>
      </c>
      <c r="B311" s="98" t="s">
        <v>4170</v>
      </c>
      <c r="C311" s="99" t="s">
        <v>4171</v>
      </c>
      <c r="D311" s="99" t="s">
        <v>4172</v>
      </c>
      <c r="E311" s="99" t="s">
        <v>4173</v>
      </c>
      <c r="F311" s="98" t="s">
        <v>4174</v>
      </c>
      <c r="G311" s="100">
        <v>75291</v>
      </c>
      <c r="H311" s="98" t="s">
        <v>4175</v>
      </c>
      <c r="I311" s="103" t="s">
        <v>4598</v>
      </c>
      <c r="J311" s="59" t="str">
        <f>VLOOKUP(A:A,EMAIL!A:B,2,)</f>
        <v>p.guehenneux@senat.fr,jc.prou@senat.fr</v>
      </c>
    </row>
    <row r="312" spans="1:10" ht="15" x14ac:dyDescent="0.25">
      <c r="A312" s="100">
        <v>24000256</v>
      </c>
      <c r="B312" s="98" t="s">
        <v>4176</v>
      </c>
      <c r="C312" s="99" t="s">
        <v>4177</v>
      </c>
      <c r="D312" s="99" t="s">
        <v>4178</v>
      </c>
      <c r="E312" s="99" t="s">
        <v>139</v>
      </c>
      <c r="F312" s="98" t="s">
        <v>139</v>
      </c>
      <c r="G312" s="100">
        <v>92310</v>
      </c>
      <c r="H312" s="98" t="s">
        <v>4176</v>
      </c>
      <c r="I312" s="103" t="s">
        <v>139</v>
      </c>
      <c r="J312" s="59" t="str">
        <f>VLOOKUP(A:A,EMAIL!A:B,2,)</f>
        <v>anne-marie.roue@sevresciteceramique.fr</v>
      </c>
    </row>
    <row r="313" spans="1:10" ht="15" x14ac:dyDescent="0.25">
      <c r="A313" s="98" t="s">
        <v>4179</v>
      </c>
      <c r="B313" s="98" t="s">
        <v>4180</v>
      </c>
      <c r="C313" s="99" t="s">
        <v>3515</v>
      </c>
      <c r="D313" s="99" t="s">
        <v>3516</v>
      </c>
      <c r="E313" s="99" t="s">
        <v>139</v>
      </c>
      <c r="F313" s="98" t="s">
        <v>3582</v>
      </c>
      <c r="G313" s="100">
        <v>93421</v>
      </c>
      <c r="H313" s="98" t="s">
        <v>187</v>
      </c>
      <c r="I313" s="103" t="s">
        <v>4599</v>
      </c>
      <c r="J313" s="59" t="e">
        <f>VLOOKUP(A:A,EMAIL!A:B,2,)</f>
        <v>#N/A</v>
      </c>
    </row>
    <row r="314" spans="1:10" ht="15" x14ac:dyDescent="0.25">
      <c r="A314" s="100">
        <v>24000691</v>
      </c>
      <c r="B314" s="98" t="s">
        <v>4181</v>
      </c>
      <c r="C314" s="99" t="s">
        <v>4181</v>
      </c>
      <c r="D314" s="99" t="s">
        <v>4182</v>
      </c>
      <c r="E314" s="99" t="s">
        <v>139</v>
      </c>
      <c r="F314" s="98" t="s">
        <v>4183</v>
      </c>
      <c r="G314" s="100">
        <v>95004</v>
      </c>
      <c r="H314" s="98" t="s">
        <v>4184</v>
      </c>
      <c r="I314" s="103" t="s">
        <v>4600</v>
      </c>
      <c r="J314" s="59" t="str">
        <f>VLOOKUP(A:A,EMAIL!A:B,2,)</f>
        <v>josiane.leclerc@sidji.fr</v>
      </c>
    </row>
    <row r="315" spans="1:10" ht="15" x14ac:dyDescent="0.25">
      <c r="A315" s="100">
        <v>24000397</v>
      </c>
      <c r="B315" s="98" t="s">
        <v>4185</v>
      </c>
      <c r="C315" s="99" t="s">
        <v>4186</v>
      </c>
      <c r="D315" s="99" t="s">
        <v>4187</v>
      </c>
      <c r="E315" s="99" t="s">
        <v>139</v>
      </c>
      <c r="F315" s="98" t="s">
        <v>4188</v>
      </c>
      <c r="G315" s="100">
        <v>75011</v>
      </c>
      <c r="H315" s="98" t="s">
        <v>2843</v>
      </c>
      <c r="I315" s="103" t="s">
        <v>4601</v>
      </c>
      <c r="J315" s="59" t="str">
        <f>VLOOKUP(A:A,EMAIL!A:B,2,)</f>
        <v>commande@silvera.fr,f.skopicki@silvera.fr</v>
      </c>
    </row>
    <row r="316" spans="1:10" ht="15" x14ac:dyDescent="0.25">
      <c r="A316" s="100">
        <v>24000427</v>
      </c>
      <c r="B316" s="98" t="s">
        <v>4189</v>
      </c>
      <c r="C316" s="99" t="s">
        <v>4190</v>
      </c>
      <c r="D316" s="99" t="s">
        <v>4191</v>
      </c>
      <c r="E316" s="99" t="s">
        <v>139</v>
      </c>
      <c r="F316" s="98" t="s">
        <v>4192</v>
      </c>
      <c r="G316" s="100">
        <v>94290</v>
      </c>
      <c r="H316" s="98" t="s">
        <v>4193</v>
      </c>
      <c r="I316" s="103" t="s">
        <v>4602</v>
      </c>
      <c r="J316" s="59" t="str">
        <f>VLOOKUP(A:A,EMAIL!A:B,2,)</f>
        <v>simplon-bureau@wanadoo.fr</v>
      </c>
    </row>
    <row r="317" spans="1:10" ht="15" x14ac:dyDescent="0.25">
      <c r="A317" s="100">
        <v>24000654</v>
      </c>
      <c r="B317" s="98" t="s">
        <v>4194</v>
      </c>
      <c r="C317" s="99" t="s">
        <v>4195</v>
      </c>
      <c r="D317" s="99" t="s">
        <v>4196</v>
      </c>
      <c r="E317" s="99" t="s">
        <v>139</v>
      </c>
      <c r="F317" s="98" t="s">
        <v>4197</v>
      </c>
      <c r="G317" s="100">
        <v>94220</v>
      </c>
      <c r="H317" s="98" t="s">
        <v>4198</v>
      </c>
      <c r="I317" s="103" t="s">
        <v>4603</v>
      </c>
      <c r="J317" s="59" t="str">
        <f>VLOOKUP(A:A,EMAIL!A:B,2,)</f>
        <v>aollivier@auchan.fr</v>
      </c>
    </row>
    <row r="318" spans="1:10" ht="15" x14ac:dyDescent="0.25">
      <c r="A318" s="100">
        <v>24000288</v>
      </c>
      <c r="B318" s="98" t="s">
        <v>4199</v>
      </c>
      <c r="C318" s="99" t="s">
        <v>4200</v>
      </c>
      <c r="D318" s="99" t="s">
        <v>4201</v>
      </c>
      <c r="E318" s="99" t="s">
        <v>139</v>
      </c>
      <c r="F318" s="98" t="s">
        <v>4202</v>
      </c>
      <c r="G318" s="100">
        <v>75116</v>
      </c>
      <c r="H318" s="98" t="s">
        <v>2843</v>
      </c>
      <c r="I318" s="103" t="s">
        <v>4604</v>
      </c>
      <c r="J318" s="59" t="str">
        <f>VLOOKUP(A:A,EMAIL!A:B,2,)</f>
        <v>Anne-Sophie.Ramsamy@smurfitkappa.com</v>
      </c>
    </row>
    <row r="319" spans="1:10" ht="15" x14ac:dyDescent="0.25">
      <c r="A319" s="100">
        <v>24000233</v>
      </c>
      <c r="B319" s="98" t="s">
        <v>4203</v>
      </c>
      <c r="C319" s="99" t="s">
        <v>4204</v>
      </c>
      <c r="D319" s="99" t="s">
        <v>4205</v>
      </c>
      <c r="E319" s="99" t="s">
        <v>139</v>
      </c>
      <c r="F319" s="98" t="s">
        <v>4206</v>
      </c>
      <c r="G319" s="100">
        <v>69908</v>
      </c>
      <c r="H319" s="98" t="s">
        <v>4207</v>
      </c>
      <c r="I319" s="103" t="s">
        <v>139</v>
      </c>
      <c r="J319" s="59" t="str">
        <f>VLOOKUP(A:A,EMAIL!A:B,2,)</f>
        <v>info-france@flokk.com</v>
      </c>
    </row>
    <row r="320" spans="1:10" ht="15" x14ac:dyDescent="0.25">
      <c r="A320" s="100">
        <v>24000669</v>
      </c>
      <c r="B320" s="98" t="s">
        <v>4203</v>
      </c>
      <c r="C320" s="99" t="s">
        <v>4208</v>
      </c>
      <c r="D320" s="99" t="s">
        <v>4209</v>
      </c>
      <c r="E320" s="99" t="s">
        <v>4210</v>
      </c>
      <c r="F320" s="98" t="s">
        <v>4211</v>
      </c>
      <c r="G320" s="100">
        <v>35092</v>
      </c>
      <c r="H320" s="98" t="s">
        <v>4212</v>
      </c>
      <c r="I320" s="103" t="s">
        <v>4605</v>
      </c>
      <c r="J320" s="59" t="str">
        <f>VLOOKUP(A:A,EMAIL!A:B,2,)</f>
        <v>daniel.guillois@sncf.fr</v>
      </c>
    </row>
    <row r="321" spans="1:10" ht="15" x14ac:dyDescent="0.25">
      <c r="A321" s="100">
        <v>24000089</v>
      </c>
      <c r="B321" s="98" t="s">
        <v>4213</v>
      </c>
      <c r="C321" s="99" t="s">
        <v>4214</v>
      </c>
      <c r="D321" s="99" t="s">
        <v>3660</v>
      </c>
      <c r="E321" s="99" t="s">
        <v>139</v>
      </c>
      <c r="F321" s="98" t="s">
        <v>4215</v>
      </c>
      <c r="G321" s="100">
        <v>77100</v>
      </c>
      <c r="H321" s="98" t="s">
        <v>4216</v>
      </c>
      <c r="I321" s="103" t="s">
        <v>139</v>
      </c>
      <c r="J321" s="59" t="str">
        <f>VLOOKUP(A:A,EMAIL!A:B,2,)</f>
        <v>info-france@flokk.com</v>
      </c>
    </row>
    <row r="322" spans="1:10" ht="15" x14ac:dyDescent="0.25">
      <c r="A322" s="100">
        <v>24000661</v>
      </c>
      <c r="B322" s="98" t="s">
        <v>4217</v>
      </c>
      <c r="C322" s="99" t="s">
        <v>4218</v>
      </c>
      <c r="D322" s="99" t="s">
        <v>4219</v>
      </c>
      <c r="E322" s="99" t="s">
        <v>4220</v>
      </c>
      <c r="F322" s="98" t="s">
        <v>139</v>
      </c>
      <c r="G322" s="100">
        <v>43120</v>
      </c>
      <c r="H322" s="98" t="s">
        <v>4221</v>
      </c>
      <c r="I322" s="103" t="s">
        <v>4606</v>
      </c>
      <c r="J322" s="59" t="str">
        <f>VLOOKUP(A:A,EMAIL!A:B,2,)</f>
        <v>thierry.garant@sodesk.fr</v>
      </c>
    </row>
    <row r="323" spans="1:10" ht="15" x14ac:dyDescent="0.25">
      <c r="A323" s="100">
        <v>24000616</v>
      </c>
      <c r="B323" s="98" t="s">
        <v>4222</v>
      </c>
      <c r="C323" s="99" t="s">
        <v>4223</v>
      </c>
      <c r="D323" s="99" t="s">
        <v>4224</v>
      </c>
      <c r="E323" s="99" t="s">
        <v>139</v>
      </c>
      <c r="F323" s="98" t="s">
        <v>4225</v>
      </c>
      <c r="G323" s="100">
        <v>92931</v>
      </c>
      <c r="H323" s="98" t="s">
        <v>4226</v>
      </c>
      <c r="I323" s="103" t="s">
        <v>4607</v>
      </c>
      <c r="J323" s="59" t="str">
        <f>VLOOKUP(A:A,EMAIL!A:B,2,)</f>
        <v>alexandre.julien@sodexo.com</v>
      </c>
    </row>
    <row r="324" spans="1:10" ht="15" x14ac:dyDescent="0.25">
      <c r="A324" s="100">
        <v>7240000218</v>
      </c>
      <c r="B324" s="98" t="s">
        <v>4222</v>
      </c>
      <c r="C324" s="99" t="s">
        <v>4227</v>
      </c>
      <c r="D324" s="99" t="s">
        <v>4228</v>
      </c>
      <c r="E324" s="99" t="s">
        <v>4229</v>
      </c>
      <c r="F324" s="98" t="s">
        <v>4230</v>
      </c>
      <c r="G324" s="100">
        <v>31600</v>
      </c>
      <c r="H324" s="98" t="s">
        <v>4231</v>
      </c>
      <c r="I324" s="103" t="s">
        <v>4608</v>
      </c>
      <c r="J324" s="59">
        <f>VLOOKUP(A:A,EMAIL!A:B,2,)</f>
        <v>0</v>
      </c>
    </row>
    <row r="325" spans="1:10" ht="15" x14ac:dyDescent="0.25">
      <c r="A325" s="100">
        <v>24000576</v>
      </c>
      <c r="B325" s="98" t="s">
        <v>4232</v>
      </c>
      <c r="C325" s="99" t="s">
        <v>4233</v>
      </c>
      <c r="D325" s="99" t="s">
        <v>4234</v>
      </c>
      <c r="E325" s="99" t="s">
        <v>139</v>
      </c>
      <c r="F325" s="98" t="s">
        <v>4235</v>
      </c>
      <c r="G325" s="100">
        <v>95570</v>
      </c>
      <c r="H325" s="98" t="s">
        <v>4236</v>
      </c>
      <c r="I325" s="103" t="s">
        <v>4609</v>
      </c>
      <c r="J325" s="59" t="str">
        <f>VLOOKUP(A:A,EMAIL!A:B,2,)</f>
        <v>jean-luc.creusat@scapnor.fr</v>
      </c>
    </row>
    <row r="326" spans="1:10" ht="15" x14ac:dyDescent="0.25">
      <c r="A326" s="100">
        <v>24000671</v>
      </c>
      <c r="B326" s="98" t="s">
        <v>4237</v>
      </c>
      <c r="C326" s="99" t="s">
        <v>4238</v>
      </c>
      <c r="D326" s="99" t="s">
        <v>4239</v>
      </c>
      <c r="E326" s="99" t="s">
        <v>139</v>
      </c>
      <c r="F326" s="98" t="s">
        <v>139</v>
      </c>
      <c r="G326" s="100">
        <v>78190</v>
      </c>
      <c r="H326" s="98" t="s">
        <v>2849</v>
      </c>
      <c r="I326" s="103" t="s">
        <v>4610</v>
      </c>
      <c r="J326" s="59" t="str">
        <f>VLOOKUP(A:A,EMAIL!A:B,2,)</f>
        <v>compta@sofipexport.com</v>
      </c>
    </row>
    <row r="327" spans="1:10" ht="15" x14ac:dyDescent="0.25">
      <c r="A327" s="100">
        <v>24000455</v>
      </c>
      <c r="B327" s="98" t="s">
        <v>4240</v>
      </c>
      <c r="C327" s="99" t="s">
        <v>4241</v>
      </c>
      <c r="D327" s="99" t="s">
        <v>3329</v>
      </c>
      <c r="E327" s="99" t="s">
        <v>4242</v>
      </c>
      <c r="F327" s="98" t="s">
        <v>4243</v>
      </c>
      <c r="G327" s="100">
        <v>75011</v>
      </c>
      <c r="H327" s="98" t="s">
        <v>2843</v>
      </c>
      <c r="I327" s="103" t="s">
        <v>4611</v>
      </c>
      <c r="J327" s="59" t="str">
        <f>VLOOKUP(A:A,EMAIL!A:B,2,)</f>
        <v>steelcase_ap_sbs@steelcase.com</v>
      </c>
    </row>
    <row r="328" spans="1:10" ht="15" x14ac:dyDescent="0.25">
      <c r="A328" s="100">
        <v>24000484</v>
      </c>
      <c r="B328" s="98" t="s">
        <v>4244</v>
      </c>
      <c r="C328" s="99" t="s">
        <v>4245</v>
      </c>
      <c r="D328" s="99" t="s">
        <v>4246</v>
      </c>
      <c r="E328" s="99" t="s">
        <v>139</v>
      </c>
      <c r="F328" s="98" t="s">
        <v>4247</v>
      </c>
      <c r="G328" s="100">
        <v>93600</v>
      </c>
      <c r="H328" s="98" t="s">
        <v>4248</v>
      </c>
      <c r="I328" s="103" t="s">
        <v>4612</v>
      </c>
      <c r="J328" s="59" t="str">
        <f>VLOOKUP(A:A,EMAIL!A:B,2,)</f>
        <v>magdalena.wozniak@loreal.com</v>
      </c>
    </row>
    <row r="329" spans="1:10" ht="15" x14ac:dyDescent="0.25">
      <c r="A329" s="100">
        <v>24000509</v>
      </c>
      <c r="B329" s="98" t="s">
        <v>4249</v>
      </c>
      <c r="C329" s="99" t="s">
        <v>4250</v>
      </c>
      <c r="D329" s="99" t="s">
        <v>4251</v>
      </c>
      <c r="E329" s="99" t="s">
        <v>139</v>
      </c>
      <c r="F329" s="98" t="s">
        <v>4252</v>
      </c>
      <c r="G329" s="100">
        <v>66033</v>
      </c>
      <c r="H329" s="98" t="s">
        <v>4253</v>
      </c>
      <c r="I329" s="103" t="s">
        <v>4613</v>
      </c>
      <c r="J329" s="59" t="str">
        <f>VLOOKUP(A:A,EMAIL!A:B,2,)</f>
        <v>mobilier.perpignan@hyperburo.com</v>
      </c>
    </row>
    <row r="330" spans="1:10" ht="15" x14ac:dyDescent="0.25">
      <c r="A330" s="98" t="s">
        <v>4254</v>
      </c>
      <c r="B330" s="98" t="s">
        <v>4255</v>
      </c>
      <c r="C330" s="99" t="s">
        <v>3515</v>
      </c>
      <c r="D330" s="99" t="s">
        <v>3516</v>
      </c>
      <c r="E330" s="99" t="s">
        <v>139</v>
      </c>
      <c r="F330" s="98" t="s">
        <v>3582</v>
      </c>
      <c r="G330" s="100">
        <v>93421</v>
      </c>
      <c r="H330" s="98" t="s">
        <v>187</v>
      </c>
      <c r="I330" s="103" t="s">
        <v>4614</v>
      </c>
      <c r="J330" s="59" t="e">
        <f>VLOOKUP(A:A,EMAIL!A:B,2,)</f>
        <v>#N/A</v>
      </c>
    </row>
    <row r="331" spans="1:10" ht="15" x14ac:dyDescent="0.25">
      <c r="A331" s="100">
        <v>24000648</v>
      </c>
      <c r="B331" s="98" t="s">
        <v>4256</v>
      </c>
      <c r="C331" s="99" t="s">
        <v>4257</v>
      </c>
      <c r="D331" s="99" t="s">
        <v>4258</v>
      </c>
      <c r="E331" s="99" t="s">
        <v>4259</v>
      </c>
      <c r="F331" s="98" t="s">
        <v>4260</v>
      </c>
      <c r="G331" s="100">
        <v>94046</v>
      </c>
      <c r="H331" s="98" t="s">
        <v>4261</v>
      </c>
      <c r="I331" s="103" t="s">
        <v>4615</v>
      </c>
      <c r="J331" s="59" t="str">
        <f>VLOOKUP(A:A,EMAIL!A:B,2,)</f>
        <v>finance_fournisseurs@starkey.com</v>
      </c>
    </row>
    <row r="332" spans="1:10" ht="15" x14ac:dyDescent="0.25">
      <c r="A332" s="100">
        <v>24000640</v>
      </c>
      <c r="B332" s="98" t="s">
        <v>4262</v>
      </c>
      <c r="C332" s="99" t="s">
        <v>4263</v>
      </c>
      <c r="D332" s="99" t="s">
        <v>4264</v>
      </c>
      <c r="E332" s="99" t="s">
        <v>139</v>
      </c>
      <c r="F332" s="98" t="s">
        <v>4265</v>
      </c>
      <c r="G332" s="100">
        <v>75008</v>
      </c>
      <c r="H332" s="98" t="s">
        <v>2843</v>
      </c>
      <c r="I332" s="103" t="s">
        <v>4616</v>
      </c>
      <c r="J332" s="59" t="str">
        <f>VLOOKUP(A:A,EMAIL!A:B,2,)</f>
        <v>caroline@stationf.co</v>
      </c>
    </row>
    <row r="333" spans="1:10" ht="15" x14ac:dyDescent="0.25">
      <c r="A333" s="98" t="s">
        <v>4266</v>
      </c>
      <c r="B333" s="98" t="s">
        <v>4267</v>
      </c>
      <c r="C333" s="99" t="s">
        <v>3515</v>
      </c>
      <c r="D333" s="99" t="s">
        <v>3516</v>
      </c>
      <c r="E333" s="99" t="s">
        <v>139</v>
      </c>
      <c r="F333" s="98" t="s">
        <v>3582</v>
      </c>
      <c r="G333" s="100">
        <v>93421</v>
      </c>
      <c r="H333" s="98" t="s">
        <v>187</v>
      </c>
      <c r="I333" s="103" t="s">
        <v>4267</v>
      </c>
      <c r="J333" s="59" t="e">
        <f>VLOOKUP(A:A,EMAIL!A:B,2,)</f>
        <v>#N/A</v>
      </c>
    </row>
    <row r="334" spans="1:10" ht="15" x14ac:dyDescent="0.25">
      <c r="A334" s="100">
        <v>7240000206</v>
      </c>
      <c r="B334" s="98" t="s">
        <v>4268</v>
      </c>
      <c r="C334" s="99" t="s">
        <v>4269</v>
      </c>
      <c r="D334" s="99" t="s">
        <v>4270</v>
      </c>
      <c r="E334" s="99" t="s">
        <v>139</v>
      </c>
      <c r="F334" s="98" t="s">
        <v>4271</v>
      </c>
      <c r="G334" s="100">
        <v>95870</v>
      </c>
      <c r="H334" s="98" t="s">
        <v>2982</v>
      </c>
      <c r="I334" s="103" t="s">
        <v>4617</v>
      </c>
      <c r="J334" s="59">
        <f>VLOOKUP(A:A,EMAIL!A:B,2,)</f>
        <v>0</v>
      </c>
    </row>
    <row r="335" spans="1:10" ht="15" x14ac:dyDescent="0.25">
      <c r="A335" s="100">
        <v>7240000212</v>
      </c>
      <c r="B335" s="98" t="s">
        <v>4272</v>
      </c>
      <c r="C335" s="99" t="s">
        <v>4273</v>
      </c>
      <c r="D335" s="99" t="s">
        <v>3592</v>
      </c>
      <c r="E335" s="99" t="s">
        <v>139</v>
      </c>
      <c r="F335" s="98" t="s">
        <v>4274</v>
      </c>
      <c r="G335" s="100">
        <v>92863</v>
      </c>
      <c r="H335" s="98" t="s">
        <v>3594</v>
      </c>
      <c r="I335" s="103" t="s">
        <v>4618</v>
      </c>
      <c r="J335" s="59" t="str">
        <f>VLOOKUP(A:A,EMAIL!A:B,2,)</f>
        <v>info-france@flokk.com</v>
      </c>
    </row>
    <row r="336" spans="1:10" ht="15" x14ac:dyDescent="0.25">
      <c r="A336" s="100">
        <v>24000641</v>
      </c>
      <c r="B336" s="98" t="s">
        <v>4275</v>
      </c>
      <c r="C336" s="99" t="s">
        <v>4276</v>
      </c>
      <c r="D336" s="99" t="s">
        <v>4277</v>
      </c>
      <c r="E336" s="99" t="s">
        <v>139</v>
      </c>
      <c r="F336" s="98" t="s">
        <v>4278</v>
      </c>
      <c r="G336" s="100">
        <v>69100</v>
      </c>
      <c r="H336" s="98" t="s">
        <v>4279</v>
      </c>
      <c r="I336" s="103" t="s">
        <v>4619</v>
      </c>
      <c r="J336" s="59" t="str">
        <f>VLOOKUP(A:A,EMAIL!A:B,2,)</f>
        <v>a.carayol@sparchitecte.com</v>
      </c>
    </row>
    <row r="337" spans="1:10" ht="15" x14ac:dyDescent="0.25">
      <c r="A337" s="100">
        <v>24000384</v>
      </c>
      <c r="B337" s="98" t="s">
        <v>168</v>
      </c>
      <c r="C337" s="99" t="s">
        <v>4280</v>
      </c>
      <c r="D337" s="99" t="s">
        <v>4281</v>
      </c>
      <c r="E337" s="99" t="s">
        <v>139</v>
      </c>
      <c r="F337" s="98" t="s">
        <v>3155</v>
      </c>
      <c r="G337" s="100">
        <v>75017</v>
      </c>
      <c r="H337" s="98" t="s">
        <v>2843</v>
      </c>
      <c r="I337" s="103" t="s">
        <v>4620</v>
      </c>
      <c r="J337" s="59" t="str">
        <f>VLOOKUP(A:A,EMAIL!A:B,2,)</f>
        <v>alexandra_hostachy@takasago.com</v>
      </c>
    </row>
    <row r="338" spans="1:10" ht="15" x14ac:dyDescent="0.25">
      <c r="A338" s="100">
        <v>24000361</v>
      </c>
      <c r="B338" s="98" t="s">
        <v>4282</v>
      </c>
      <c r="C338" s="99" t="s">
        <v>4283</v>
      </c>
      <c r="D338" s="99" t="s">
        <v>4284</v>
      </c>
      <c r="E338" s="99" t="s">
        <v>139</v>
      </c>
      <c r="F338" s="98" t="s">
        <v>4285</v>
      </c>
      <c r="G338" s="100">
        <v>74700</v>
      </c>
      <c r="H338" s="98" t="s">
        <v>4286</v>
      </c>
      <c r="I338" s="103" t="s">
        <v>4621</v>
      </c>
      <c r="J338" s="59" t="str">
        <f>VLOOKUP(A:A,EMAIL!A:B,2,)</f>
        <v>compta@technic-bureau.com</v>
      </c>
    </row>
    <row r="339" spans="1:10" ht="15" x14ac:dyDescent="0.25">
      <c r="A339" s="100">
        <v>24000588</v>
      </c>
      <c r="B339" s="98" t="s">
        <v>4287</v>
      </c>
      <c r="C339" s="99" t="s">
        <v>4288</v>
      </c>
      <c r="D339" s="99" t="s">
        <v>4289</v>
      </c>
      <c r="E339" s="99" t="s">
        <v>139</v>
      </c>
      <c r="F339" s="98" t="s">
        <v>3509</v>
      </c>
      <c r="G339" s="100">
        <v>75013</v>
      </c>
      <c r="H339" s="98" t="s">
        <v>2843</v>
      </c>
      <c r="I339" s="103" t="s">
        <v>4622</v>
      </c>
      <c r="J339" s="59" t="str">
        <f>VLOOKUP(A:A,EMAIL!A:B,2,)</f>
        <v>laterrere.d@telerama.fr</v>
      </c>
    </row>
    <row r="340" spans="1:10" ht="15" x14ac:dyDescent="0.25">
      <c r="A340" s="100">
        <v>24000425</v>
      </c>
      <c r="B340" s="98" t="s">
        <v>177</v>
      </c>
      <c r="C340" s="99" t="s">
        <v>4290</v>
      </c>
      <c r="D340" s="99" t="s">
        <v>4291</v>
      </c>
      <c r="E340" s="99" t="s">
        <v>139</v>
      </c>
      <c r="F340" s="98" t="s">
        <v>4292</v>
      </c>
      <c r="G340" s="100">
        <v>77700</v>
      </c>
      <c r="H340" s="98" t="s">
        <v>4293</v>
      </c>
      <c r="I340" s="103" t="s">
        <v>4623</v>
      </c>
      <c r="J340" s="59" t="str">
        <f>VLOOKUP(A:A,EMAIL!A:B,2,)</f>
        <v>vmariani@tertianova.fr</v>
      </c>
    </row>
    <row r="341" spans="1:10" ht="15" x14ac:dyDescent="0.25">
      <c r="A341" s="100">
        <v>24000569</v>
      </c>
      <c r="B341" s="98" t="s">
        <v>4294</v>
      </c>
      <c r="C341" s="99" t="s">
        <v>4295</v>
      </c>
      <c r="D341" s="99" t="s">
        <v>4296</v>
      </c>
      <c r="E341" s="99" t="s">
        <v>139</v>
      </c>
      <c r="F341" s="98" t="s">
        <v>4297</v>
      </c>
      <c r="G341" s="100">
        <v>77330</v>
      </c>
      <c r="H341" s="98" t="s">
        <v>4298</v>
      </c>
      <c r="I341" s="103" t="s">
        <v>4624</v>
      </c>
      <c r="J341" s="59" t="str">
        <f>VLOOKUP(A:A,EMAIL!A:B,2,)</f>
        <v>mvautier@titeflex.fr</v>
      </c>
    </row>
    <row r="342" spans="1:10" ht="15" x14ac:dyDescent="0.25">
      <c r="A342" s="100">
        <v>24000626</v>
      </c>
      <c r="B342" s="98" t="s">
        <v>4299</v>
      </c>
      <c r="C342" s="99" t="s">
        <v>4300</v>
      </c>
      <c r="D342" s="99" t="s">
        <v>4301</v>
      </c>
      <c r="E342" s="99" t="s">
        <v>139</v>
      </c>
      <c r="F342" s="98" t="s">
        <v>4302</v>
      </c>
      <c r="G342" s="100">
        <v>75583</v>
      </c>
      <c r="H342" s="98" t="s">
        <v>2843</v>
      </c>
      <c r="I342" s="103" t="s">
        <v>4625</v>
      </c>
      <c r="J342" s="59" t="str">
        <f>VLOOKUP(A:A,EMAIL!A:B,2,)</f>
        <v>charline.simon@topoftravel.fr</v>
      </c>
    </row>
    <row r="343" spans="1:10" ht="15" x14ac:dyDescent="0.25">
      <c r="A343" s="100">
        <v>24000098</v>
      </c>
      <c r="B343" s="98" t="s">
        <v>4303</v>
      </c>
      <c r="C343" s="99" t="s">
        <v>4304</v>
      </c>
      <c r="D343" s="99" t="s">
        <v>3000</v>
      </c>
      <c r="E343" s="99" t="s">
        <v>4305</v>
      </c>
      <c r="F343" s="98" t="s">
        <v>139</v>
      </c>
      <c r="G343" s="100">
        <v>92099</v>
      </c>
      <c r="H343" s="98" t="s">
        <v>4306</v>
      </c>
      <c r="I343" s="103" t="s">
        <v>139</v>
      </c>
      <c r="J343" s="59" t="str">
        <f>VLOOKUP(A:A,EMAIL!A:B,2,)</f>
        <v>gs.tgfs-demat@total.com</v>
      </c>
    </row>
    <row r="344" spans="1:10" ht="15" x14ac:dyDescent="0.25">
      <c r="A344" s="100">
        <v>24000550</v>
      </c>
      <c r="B344" s="98" t="s">
        <v>4307</v>
      </c>
      <c r="C344" s="99" t="s">
        <v>4308</v>
      </c>
      <c r="D344" s="99" t="s">
        <v>4309</v>
      </c>
      <c r="E344" s="99" t="s">
        <v>139</v>
      </c>
      <c r="F344" s="98" t="s">
        <v>4310</v>
      </c>
      <c r="G344" s="100">
        <v>93420</v>
      </c>
      <c r="H344" s="98" t="s">
        <v>4311</v>
      </c>
      <c r="I344" s="103" t="s">
        <v>139</v>
      </c>
      <c r="J344" s="59" t="str">
        <f>VLOOKUP(A:A,EMAIL!A:B,2,)</f>
        <v>sebastien.noel@transdev.com</v>
      </c>
    </row>
    <row r="345" spans="1:10" ht="15" x14ac:dyDescent="0.25">
      <c r="A345" s="100">
        <v>24000424</v>
      </c>
      <c r="B345" s="98" t="s">
        <v>4312</v>
      </c>
      <c r="C345" s="99" t="s">
        <v>4313</v>
      </c>
      <c r="D345" s="99" t="s">
        <v>4314</v>
      </c>
      <c r="E345" s="99" t="s">
        <v>4315</v>
      </c>
      <c r="F345" s="98" t="s">
        <v>4316</v>
      </c>
      <c r="G345" s="100">
        <v>95727</v>
      </c>
      <c r="H345" s="98" t="s">
        <v>4317</v>
      </c>
      <c r="I345" s="103" t="s">
        <v>4626</v>
      </c>
      <c r="J345" s="59" t="str">
        <f>VLOOKUP(A:A,EMAIL!A:B,2,)</f>
        <v>Saidou.Camara@Travelex.com</v>
      </c>
    </row>
    <row r="346" spans="1:10" ht="15" x14ac:dyDescent="0.25">
      <c r="A346" s="100">
        <v>24000320</v>
      </c>
      <c r="B346" s="98" t="s">
        <v>4318</v>
      </c>
      <c r="C346" s="99" t="s">
        <v>4319</v>
      </c>
      <c r="D346" s="99" t="s">
        <v>4320</v>
      </c>
      <c r="E346" s="99" t="s">
        <v>139</v>
      </c>
      <c r="F346" s="98" t="s">
        <v>4188</v>
      </c>
      <c r="G346" s="100">
        <v>75011</v>
      </c>
      <c r="H346" s="98" t="s">
        <v>2843</v>
      </c>
      <c r="I346" s="103" t="s">
        <v>4627</v>
      </c>
      <c r="J346" s="59" t="str">
        <f>VLOOKUP(A:A,EMAIL!A:B,2,)</f>
        <v>sofia@trydan.fr</v>
      </c>
    </row>
    <row r="347" spans="1:10" ht="15" x14ac:dyDescent="0.25">
      <c r="A347" s="100">
        <v>24000390</v>
      </c>
      <c r="B347" s="98" t="s">
        <v>4321</v>
      </c>
      <c r="C347" s="99" t="s">
        <v>4322</v>
      </c>
      <c r="D347" s="99" t="s">
        <v>4323</v>
      </c>
      <c r="E347" s="99" t="s">
        <v>139</v>
      </c>
      <c r="F347" s="98" t="s">
        <v>139</v>
      </c>
      <c r="G347" s="100">
        <v>34400</v>
      </c>
      <c r="H347" s="98" t="s">
        <v>4324</v>
      </c>
      <c r="I347" s="103" t="s">
        <v>4628</v>
      </c>
      <c r="J347" s="59" t="str">
        <f>VLOOKUP(A:A,EMAIL!A:B,2,)</f>
        <v>gilbert.pezin@flokk.com,valeacompta@orange.fr</v>
      </c>
    </row>
    <row r="348" spans="1:10" ht="15" x14ac:dyDescent="0.25">
      <c r="A348" s="100">
        <v>24000415</v>
      </c>
      <c r="B348" s="98" t="s">
        <v>4325</v>
      </c>
      <c r="C348" s="99" t="s">
        <v>4326</v>
      </c>
      <c r="D348" s="99" t="s">
        <v>4327</v>
      </c>
      <c r="E348" s="99" t="s">
        <v>4328</v>
      </c>
      <c r="F348" s="98" t="s">
        <v>4329</v>
      </c>
      <c r="G348" s="100">
        <v>14077</v>
      </c>
      <c r="H348" s="98" t="s">
        <v>4330</v>
      </c>
      <c r="I348" s="103" t="s">
        <v>4629</v>
      </c>
      <c r="J348" s="59" t="str">
        <f>VLOOKUP(A:A,EMAIL!A:B,2,)</f>
        <v>egervais@vassard-omb.fr</v>
      </c>
    </row>
    <row r="349" spans="1:10" ht="15" x14ac:dyDescent="0.25">
      <c r="A349" s="100">
        <v>7240000048</v>
      </c>
      <c r="B349" s="98" t="s">
        <v>4331</v>
      </c>
      <c r="C349" s="99" t="s">
        <v>4332</v>
      </c>
      <c r="D349" s="99" t="s">
        <v>4333</v>
      </c>
      <c r="E349" s="99" t="s">
        <v>139</v>
      </c>
      <c r="F349" s="98" t="s">
        <v>3144</v>
      </c>
      <c r="G349" s="100">
        <v>75007</v>
      </c>
      <c r="H349" s="98" t="s">
        <v>2843</v>
      </c>
      <c r="I349" s="103" t="s">
        <v>139</v>
      </c>
      <c r="J349" s="59" t="str">
        <f>VLOOKUP(A:A,EMAIL!A:B,2,)</f>
        <v>f.boran@vedettesdeparis.com</v>
      </c>
    </row>
    <row r="350" spans="1:10" ht="15" x14ac:dyDescent="0.25">
      <c r="A350" s="100">
        <v>24000511</v>
      </c>
      <c r="B350" s="98" t="s">
        <v>4334</v>
      </c>
      <c r="C350" s="99" t="s">
        <v>4335</v>
      </c>
      <c r="D350" s="99" t="s">
        <v>4336</v>
      </c>
      <c r="E350" s="99" t="s">
        <v>139</v>
      </c>
      <c r="F350" s="98" t="s">
        <v>4337</v>
      </c>
      <c r="G350" s="100">
        <v>93210</v>
      </c>
      <c r="H350" s="98" t="s">
        <v>4338</v>
      </c>
      <c r="I350" s="103" t="s">
        <v>4630</v>
      </c>
      <c r="J350" s="59" t="str">
        <f>VLOOKUP(A:A,EMAIL!A:B,2,)</f>
        <v>Compta.fournisseur@vente-privee.com</v>
      </c>
    </row>
    <row r="351" spans="1:10" ht="15" x14ac:dyDescent="0.25">
      <c r="A351" s="100">
        <v>24000399</v>
      </c>
      <c r="B351" s="98" t="s">
        <v>4339</v>
      </c>
      <c r="C351" s="99" t="s">
        <v>4340</v>
      </c>
      <c r="D351" s="99" t="s">
        <v>4341</v>
      </c>
      <c r="E351" s="99" t="s">
        <v>139</v>
      </c>
      <c r="F351" s="98" t="s">
        <v>4342</v>
      </c>
      <c r="G351" s="100">
        <v>75012</v>
      </c>
      <c r="H351" s="98" t="s">
        <v>2843</v>
      </c>
      <c r="I351" s="103" t="s">
        <v>4631</v>
      </c>
      <c r="J351" s="59" t="str">
        <f>VLOOKUP(A:A,EMAIL!A:B,2,)</f>
        <v>contact@vepi.fr</v>
      </c>
    </row>
    <row r="352" spans="1:10" ht="15" x14ac:dyDescent="0.25">
      <c r="A352" s="100">
        <v>24000222</v>
      </c>
      <c r="B352" s="98" t="s">
        <v>4343</v>
      </c>
      <c r="C352" s="99" t="s">
        <v>4343</v>
      </c>
      <c r="D352" s="99" t="s">
        <v>4344</v>
      </c>
      <c r="E352" s="99" t="s">
        <v>4345</v>
      </c>
      <c r="F352" s="98" t="s">
        <v>4346</v>
      </c>
      <c r="G352" s="100">
        <v>91291</v>
      </c>
      <c r="H352" s="98" t="s">
        <v>4347</v>
      </c>
      <c r="I352" s="103" t="s">
        <v>4632</v>
      </c>
      <c r="J352" s="59" t="str">
        <f>VLOOKUP(A:A,EMAIL!A:B,2,)</f>
        <v>renouf@vernet.fr</v>
      </c>
    </row>
    <row r="353" spans="1:10" ht="15" x14ac:dyDescent="0.25">
      <c r="A353" s="100">
        <v>24000579</v>
      </c>
      <c r="B353" s="98" t="s">
        <v>4348</v>
      </c>
      <c r="C353" s="99" t="s">
        <v>4349</v>
      </c>
      <c r="D353" s="99" t="s">
        <v>4350</v>
      </c>
      <c r="E353" s="99" t="s">
        <v>4351</v>
      </c>
      <c r="F353" s="98" t="s">
        <v>3429</v>
      </c>
      <c r="G353" s="100">
        <v>75001</v>
      </c>
      <c r="H353" s="98" t="s">
        <v>2843</v>
      </c>
      <c r="I353" s="103" t="s">
        <v>4633</v>
      </c>
      <c r="J353" s="59" t="str">
        <f>VLOOKUP(A:A,EMAIL!A:B,2,)</f>
        <v>info-france@flokk.com</v>
      </c>
    </row>
    <row r="354" spans="1:10" ht="15" x14ac:dyDescent="0.25">
      <c r="A354" s="100">
        <v>24000346</v>
      </c>
      <c r="B354" s="98" t="s">
        <v>4352</v>
      </c>
      <c r="C354" s="99" t="s">
        <v>4352</v>
      </c>
      <c r="D354" s="99" t="s">
        <v>4353</v>
      </c>
      <c r="E354" s="99" t="s">
        <v>139</v>
      </c>
      <c r="F354" s="98" t="s">
        <v>4354</v>
      </c>
      <c r="G354" s="100">
        <v>90003</v>
      </c>
      <c r="H354" s="98" t="s">
        <v>4355</v>
      </c>
      <c r="I354" s="103" t="s">
        <v>4634</v>
      </c>
      <c r="J354" s="59" t="str">
        <f>VLOOKUP(A:A,EMAIL!A:B,2,)</f>
        <v>e.troncin@wagnersas.fr</v>
      </c>
    </row>
    <row r="355" spans="1:10" ht="15" x14ac:dyDescent="0.25">
      <c r="A355" s="100">
        <v>24000526</v>
      </c>
      <c r="B355" s="98" t="s">
        <v>4356</v>
      </c>
      <c r="C355" s="99" t="s">
        <v>4357</v>
      </c>
      <c r="D355" s="99" t="s">
        <v>4358</v>
      </c>
      <c r="E355" s="99" t="s">
        <v>139</v>
      </c>
      <c r="F355" s="98" t="s">
        <v>4342</v>
      </c>
      <c r="G355" s="100">
        <v>75012</v>
      </c>
      <c r="H355" s="98" t="s">
        <v>2843</v>
      </c>
      <c r="I355" s="103" t="s">
        <v>4635</v>
      </c>
      <c r="J355" s="59" t="str">
        <f>VLOOKUP(A:A,EMAIL!A:B,2,)</f>
        <v>jf.bois@wilmotte.fr,Claude.chevallier@wilmotte.fr</v>
      </c>
    </row>
  </sheetData>
  <conditionalFormatting sqref="A2:A294">
    <cfRule type="containsText" dxfId="0" priority="1" operator="containsText" text="24000459">
      <formula>NOT(ISERROR(SEARCH("24000459",A2)))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425"/>
  <sheetViews>
    <sheetView workbookViewId="0">
      <selection activeCell="B213" sqref="A213:XFD213"/>
    </sheetView>
  </sheetViews>
  <sheetFormatPr defaultRowHeight="12.75" x14ac:dyDescent="0.2"/>
  <cols>
    <col min="1" max="1" width="26.5703125" customWidth="1"/>
    <col min="2" max="2" width="29.5703125" customWidth="1"/>
    <col min="3" max="3" width="23.42578125" customWidth="1"/>
    <col min="4" max="4" width="111" customWidth="1"/>
    <col min="5" max="5" width="10.5703125" customWidth="1"/>
    <col min="6" max="8" width="5.7109375" bestFit="1" customWidth="1"/>
    <col min="9" max="9" width="7.85546875" customWidth="1"/>
    <col min="10" max="10" width="10.42578125" customWidth="1"/>
    <col min="11" max="11" width="6.7109375" customWidth="1"/>
    <col min="14" max="14" width="58.85546875" bestFit="1" customWidth="1"/>
  </cols>
  <sheetData>
    <row r="1" spans="1:11" s="65" customFormat="1" ht="15" x14ac:dyDescent="0.25">
      <c r="A1" s="65" t="s">
        <v>238</v>
      </c>
      <c r="B1" s="65" t="s">
        <v>239</v>
      </c>
      <c r="C1" s="65" t="s">
        <v>229</v>
      </c>
      <c r="D1" s="65" t="s">
        <v>230</v>
      </c>
      <c r="E1" s="65" t="s">
        <v>231</v>
      </c>
      <c r="F1" s="65" t="s">
        <v>232</v>
      </c>
      <c r="G1" s="65" t="s">
        <v>233</v>
      </c>
      <c r="H1" s="65" t="s">
        <v>234</v>
      </c>
      <c r="I1" s="65" t="s">
        <v>235</v>
      </c>
      <c r="J1" s="65" t="s">
        <v>236</v>
      </c>
      <c r="K1" s="65" t="s">
        <v>240</v>
      </c>
    </row>
    <row r="2" spans="1:11" x14ac:dyDescent="0.2">
      <c r="A2" t="s">
        <v>237</v>
      </c>
      <c r="B2" t="s">
        <v>237</v>
      </c>
      <c r="C2" s="66">
        <v>3340</v>
      </c>
      <c r="D2" t="s">
        <v>241</v>
      </c>
      <c r="E2" s="67">
        <v>1094</v>
      </c>
      <c r="F2" s="67">
        <v>1104</v>
      </c>
      <c r="G2" s="67">
        <v>1121</v>
      </c>
      <c r="H2" s="67">
        <v>1160</v>
      </c>
      <c r="I2" s="67">
        <v>1225</v>
      </c>
      <c r="J2" s="67">
        <v>1347</v>
      </c>
      <c r="K2" t="s">
        <v>139</v>
      </c>
    </row>
    <row r="3" spans="1:11" x14ac:dyDescent="0.2">
      <c r="A3" t="s">
        <v>237</v>
      </c>
      <c r="B3" t="s">
        <v>237</v>
      </c>
      <c r="C3" s="66">
        <v>3343</v>
      </c>
      <c r="D3" t="s">
        <v>242</v>
      </c>
      <c r="E3" s="67">
        <v>1233</v>
      </c>
      <c r="F3" s="67">
        <v>1244</v>
      </c>
      <c r="G3" s="67">
        <v>1263</v>
      </c>
      <c r="H3" s="67">
        <v>1307</v>
      </c>
      <c r="I3" s="67">
        <v>1381</v>
      </c>
      <c r="J3" s="67">
        <v>1518</v>
      </c>
      <c r="K3" t="s">
        <v>139</v>
      </c>
    </row>
    <row r="4" spans="1:11" x14ac:dyDescent="0.2">
      <c r="A4" t="s">
        <v>237</v>
      </c>
      <c r="B4" t="s">
        <v>237</v>
      </c>
      <c r="C4" s="66">
        <v>3349</v>
      </c>
      <c r="D4" t="s">
        <v>243</v>
      </c>
      <c r="E4" s="67">
        <v>1257</v>
      </c>
      <c r="F4" s="67">
        <v>1269</v>
      </c>
      <c r="G4" s="67">
        <v>1287</v>
      </c>
      <c r="H4" s="67">
        <v>1332</v>
      </c>
      <c r="I4" s="67">
        <v>1408</v>
      </c>
      <c r="J4" s="67">
        <v>1547</v>
      </c>
      <c r="K4" t="s">
        <v>139</v>
      </c>
    </row>
    <row r="5" spans="1:11" x14ac:dyDescent="0.2">
      <c r="A5" t="s">
        <v>237</v>
      </c>
      <c r="B5" t="s">
        <v>237</v>
      </c>
      <c r="C5" s="66">
        <v>3347</v>
      </c>
      <c r="D5" t="s">
        <v>244</v>
      </c>
      <c r="E5" s="67">
        <v>1206</v>
      </c>
      <c r="F5" s="67">
        <v>1217</v>
      </c>
      <c r="G5" s="67">
        <v>1235</v>
      </c>
      <c r="H5" s="67">
        <v>1278</v>
      </c>
      <c r="I5" s="67">
        <v>1350</v>
      </c>
      <c r="J5" s="67">
        <v>1485</v>
      </c>
      <c r="K5" t="s">
        <v>139</v>
      </c>
    </row>
    <row r="6" spans="1:11" x14ac:dyDescent="0.2">
      <c r="A6" t="s">
        <v>237</v>
      </c>
      <c r="B6" t="s">
        <v>237</v>
      </c>
      <c r="C6" s="66">
        <v>15022</v>
      </c>
      <c r="D6" t="s">
        <v>245</v>
      </c>
      <c r="E6" t="s">
        <v>139</v>
      </c>
      <c r="F6" t="s">
        <v>139</v>
      </c>
      <c r="G6" t="s">
        <v>139</v>
      </c>
      <c r="H6" t="s">
        <v>139</v>
      </c>
      <c r="I6" t="s">
        <v>139</v>
      </c>
      <c r="J6" t="s">
        <v>139</v>
      </c>
      <c r="K6" s="67">
        <v>91</v>
      </c>
    </row>
    <row r="7" spans="1:11" x14ac:dyDescent="0.2">
      <c r="A7" t="s">
        <v>237</v>
      </c>
      <c r="B7" t="s">
        <v>237</v>
      </c>
      <c r="C7" s="66">
        <v>15032</v>
      </c>
      <c r="D7" t="s">
        <v>246</v>
      </c>
      <c r="E7" t="s">
        <v>139</v>
      </c>
      <c r="F7" t="s">
        <v>139</v>
      </c>
      <c r="G7" t="s">
        <v>139</v>
      </c>
      <c r="H7" t="s">
        <v>139</v>
      </c>
      <c r="I7" t="s">
        <v>139</v>
      </c>
      <c r="J7" t="s">
        <v>139</v>
      </c>
      <c r="K7" s="67">
        <v>138</v>
      </c>
    </row>
    <row r="8" spans="1:11" x14ac:dyDescent="0.2">
      <c r="A8" t="s">
        <v>237</v>
      </c>
      <c r="B8" t="s">
        <v>237</v>
      </c>
      <c r="C8" s="66">
        <v>15041</v>
      </c>
      <c r="D8" t="s">
        <v>247</v>
      </c>
      <c r="E8" t="s">
        <v>139</v>
      </c>
      <c r="F8" t="s">
        <v>139</v>
      </c>
      <c r="G8" t="s">
        <v>139</v>
      </c>
      <c r="H8" t="s">
        <v>139</v>
      </c>
      <c r="I8" t="s">
        <v>139</v>
      </c>
      <c r="J8" t="s">
        <v>139</v>
      </c>
      <c r="K8" s="67">
        <v>7</v>
      </c>
    </row>
    <row r="9" spans="1:11" x14ac:dyDescent="0.2">
      <c r="A9" t="s">
        <v>237</v>
      </c>
      <c r="B9" t="s">
        <v>237</v>
      </c>
      <c r="C9" s="68">
        <v>905005</v>
      </c>
      <c r="D9" t="s">
        <v>248</v>
      </c>
      <c r="E9" t="s">
        <v>139</v>
      </c>
      <c r="F9" t="s">
        <v>139</v>
      </c>
      <c r="G9" t="s">
        <v>139</v>
      </c>
      <c r="H9" t="s">
        <v>139</v>
      </c>
      <c r="I9" t="s">
        <v>139</v>
      </c>
      <c r="J9" t="s">
        <v>139</v>
      </c>
      <c r="K9" s="67">
        <v>89</v>
      </c>
    </row>
    <row r="10" spans="1:11" x14ac:dyDescent="0.2">
      <c r="A10" t="s">
        <v>237</v>
      </c>
      <c r="B10" t="s">
        <v>237</v>
      </c>
      <c r="C10" s="66">
        <v>8300130</v>
      </c>
      <c r="D10" t="s">
        <v>249</v>
      </c>
      <c r="E10" t="s">
        <v>139</v>
      </c>
      <c r="F10" t="s">
        <v>139</v>
      </c>
      <c r="G10" t="s">
        <v>139</v>
      </c>
      <c r="H10" t="s">
        <v>139</v>
      </c>
      <c r="I10" t="s">
        <v>139</v>
      </c>
      <c r="J10" t="s">
        <v>139</v>
      </c>
      <c r="K10" s="67">
        <v>147</v>
      </c>
    </row>
    <row r="11" spans="1:11" x14ac:dyDescent="0.2">
      <c r="A11" t="s">
        <v>237</v>
      </c>
      <c r="B11" t="s">
        <v>237</v>
      </c>
      <c r="C11" s="68" t="s">
        <v>250</v>
      </c>
      <c r="D11" t="s">
        <v>251</v>
      </c>
      <c r="E11" t="s">
        <v>139</v>
      </c>
      <c r="F11" t="s">
        <v>139</v>
      </c>
      <c r="G11" t="s">
        <v>139</v>
      </c>
      <c r="H11" t="s">
        <v>139</v>
      </c>
      <c r="I11" t="s">
        <v>139</v>
      </c>
      <c r="J11" t="s">
        <v>139</v>
      </c>
      <c r="K11" s="67">
        <v>147</v>
      </c>
    </row>
    <row r="12" spans="1:11" x14ac:dyDescent="0.2">
      <c r="A12" t="s">
        <v>237</v>
      </c>
      <c r="B12" t="s">
        <v>237</v>
      </c>
      <c r="C12" s="66">
        <v>8300230</v>
      </c>
      <c r="D12" t="s">
        <v>252</v>
      </c>
      <c r="K12" s="67">
        <v>250</v>
      </c>
    </row>
    <row r="13" spans="1:11" x14ac:dyDescent="0.2">
      <c r="A13" t="s">
        <v>237</v>
      </c>
      <c r="B13" t="s">
        <v>237</v>
      </c>
      <c r="C13" s="68" t="s">
        <v>253</v>
      </c>
      <c r="D13" t="s">
        <v>254</v>
      </c>
      <c r="K13" s="67">
        <v>250</v>
      </c>
    </row>
    <row r="14" spans="1:11" x14ac:dyDescent="0.2">
      <c r="A14" t="s">
        <v>237</v>
      </c>
      <c r="B14" t="s">
        <v>237</v>
      </c>
      <c r="C14" s="66">
        <v>8700130</v>
      </c>
      <c r="D14" t="s">
        <v>255</v>
      </c>
      <c r="E14" t="s">
        <v>139</v>
      </c>
      <c r="F14" t="s">
        <v>139</v>
      </c>
      <c r="G14" t="s">
        <v>139</v>
      </c>
      <c r="H14" t="s">
        <v>139</v>
      </c>
      <c r="I14" t="s">
        <v>139</v>
      </c>
      <c r="J14" t="s">
        <v>139</v>
      </c>
      <c r="K14" s="67">
        <v>161</v>
      </c>
    </row>
    <row r="15" spans="1:11" x14ac:dyDescent="0.2">
      <c r="A15" t="s">
        <v>237</v>
      </c>
      <c r="B15" t="s">
        <v>237</v>
      </c>
      <c r="C15" s="68" t="s">
        <v>256</v>
      </c>
      <c r="D15" t="s">
        <v>257</v>
      </c>
      <c r="E15" t="s">
        <v>139</v>
      </c>
      <c r="F15" t="s">
        <v>139</v>
      </c>
      <c r="G15" t="s">
        <v>139</v>
      </c>
      <c r="H15" t="s">
        <v>139</v>
      </c>
      <c r="I15" t="s">
        <v>139</v>
      </c>
      <c r="J15" t="s">
        <v>139</v>
      </c>
      <c r="K15" s="67">
        <v>161</v>
      </c>
    </row>
    <row r="16" spans="1:11" x14ac:dyDescent="0.2">
      <c r="A16" t="s">
        <v>237</v>
      </c>
      <c r="B16" t="s">
        <v>237</v>
      </c>
      <c r="C16" s="66">
        <v>8700280</v>
      </c>
      <c r="D16" t="s">
        <v>258</v>
      </c>
      <c r="E16" t="s">
        <v>139</v>
      </c>
      <c r="F16" t="s">
        <v>139</v>
      </c>
      <c r="G16" t="s">
        <v>139</v>
      </c>
      <c r="H16" t="s">
        <v>139</v>
      </c>
      <c r="I16" t="s">
        <v>139</v>
      </c>
      <c r="J16" t="s">
        <v>139</v>
      </c>
      <c r="K16" s="67">
        <v>239</v>
      </c>
    </row>
    <row r="17" spans="1:11" x14ac:dyDescent="0.2">
      <c r="A17" t="s">
        <v>237</v>
      </c>
      <c r="B17" t="s">
        <v>237</v>
      </c>
      <c r="C17" s="68" t="s">
        <v>259</v>
      </c>
      <c r="D17" t="s">
        <v>260</v>
      </c>
      <c r="E17" t="s">
        <v>139</v>
      </c>
      <c r="F17" t="s">
        <v>139</v>
      </c>
      <c r="G17" t="s">
        <v>139</v>
      </c>
      <c r="H17" t="s">
        <v>139</v>
      </c>
      <c r="I17" t="s">
        <v>139</v>
      </c>
      <c r="J17" t="s">
        <v>139</v>
      </c>
      <c r="K17" s="67">
        <v>239</v>
      </c>
    </row>
    <row r="18" spans="1:11" x14ac:dyDescent="0.2">
      <c r="A18" t="s">
        <v>237</v>
      </c>
      <c r="B18" t="s">
        <v>237</v>
      </c>
      <c r="C18" s="68" t="s">
        <v>261</v>
      </c>
      <c r="D18" t="s">
        <v>262</v>
      </c>
      <c r="E18" t="s">
        <v>139</v>
      </c>
      <c r="F18" t="s">
        <v>139</v>
      </c>
      <c r="G18" t="s">
        <v>139</v>
      </c>
      <c r="H18" t="s">
        <v>139</v>
      </c>
      <c r="I18" t="s">
        <v>139</v>
      </c>
      <c r="J18" t="s">
        <v>139</v>
      </c>
      <c r="K18" s="67">
        <v>52</v>
      </c>
    </row>
    <row r="19" spans="1:11" x14ac:dyDescent="0.2">
      <c r="A19" t="s">
        <v>237</v>
      </c>
      <c r="B19" t="s">
        <v>237</v>
      </c>
      <c r="C19" s="68">
        <v>150011</v>
      </c>
      <c r="D19" t="s">
        <v>263</v>
      </c>
      <c r="E19" t="s">
        <v>139</v>
      </c>
      <c r="F19" t="s">
        <v>139</v>
      </c>
      <c r="G19" t="s">
        <v>139</v>
      </c>
      <c r="H19" t="s">
        <v>139</v>
      </c>
      <c r="I19" t="s">
        <v>139</v>
      </c>
      <c r="J19" t="s">
        <v>139</v>
      </c>
      <c r="K19" s="67">
        <v>62</v>
      </c>
    </row>
    <row r="20" spans="1:11" x14ac:dyDescent="0.2">
      <c r="A20" t="s">
        <v>237</v>
      </c>
      <c r="B20" t="s">
        <v>237</v>
      </c>
      <c r="C20" s="68">
        <v>750234</v>
      </c>
      <c r="D20" t="s">
        <v>264</v>
      </c>
      <c r="E20" t="s">
        <v>139</v>
      </c>
      <c r="F20" t="s">
        <v>139</v>
      </c>
      <c r="G20" t="s">
        <v>139</v>
      </c>
      <c r="H20" t="s">
        <v>139</v>
      </c>
      <c r="I20" t="s">
        <v>139</v>
      </c>
      <c r="J20" t="s">
        <v>139</v>
      </c>
      <c r="K20" s="67">
        <v>338</v>
      </c>
    </row>
    <row r="21" spans="1:11" x14ac:dyDescent="0.2">
      <c r="A21" t="s">
        <v>237</v>
      </c>
      <c r="B21" t="s">
        <v>237</v>
      </c>
      <c r="C21" s="68" t="s">
        <v>265</v>
      </c>
      <c r="D21" t="s">
        <v>266</v>
      </c>
      <c r="E21" t="s">
        <v>139</v>
      </c>
      <c r="F21" t="s">
        <v>139</v>
      </c>
      <c r="G21" t="s">
        <v>139</v>
      </c>
      <c r="H21" t="s">
        <v>139</v>
      </c>
      <c r="I21" t="s">
        <v>139</v>
      </c>
      <c r="J21" t="s">
        <v>139</v>
      </c>
      <c r="K21" s="67">
        <v>0</v>
      </c>
    </row>
    <row r="22" spans="1:11" x14ac:dyDescent="0.2">
      <c r="A22" t="s">
        <v>237</v>
      </c>
      <c r="B22" t="s">
        <v>237</v>
      </c>
      <c r="C22" s="68" t="s">
        <v>267</v>
      </c>
      <c r="D22" t="s">
        <v>268</v>
      </c>
      <c r="E22" t="s">
        <v>139</v>
      </c>
      <c r="F22" t="s">
        <v>139</v>
      </c>
      <c r="G22" t="s">
        <v>139</v>
      </c>
      <c r="H22" t="s">
        <v>139</v>
      </c>
      <c r="I22" t="s">
        <v>139</v>
      </c>
      <c r="J22" t="s">
        <v>139</v>
      </c>
      <c r="K22" s="67">
        <v>0</v>
      </c>
    </row>
    <row r="23" spans="1:11" x14ac:dyDescent="0.2">
      <c r="A23" t="s">
        <v>237</v>
      </c>
      <c r="B23" t="s">
        <v>237</v>
      </c>
      <c r="C23" s="68" t="s">
        <v>269</v>
      </c>
      <c r="D23" t="s">
        <v>270</v>
      </c>
      <c r="E23" t="s">
        <v>139</v>
      </c>
      <c r="F23" t="s">
        <v>139</v>
      </c>
      <c r="G23" t="s">
        <v>139</v>
      </c>
      <c r="H23" t="s">
        <v>139</v>
      </c>
      <c r="I23" t="s">
        <v>139</v>
      </c>
      <c r="J23" t="s">
        <v>139</v>
      </c>
      <c r="K23" s="67">
        <v>0</v>
      </c>
    </row>
    <row r="24" spans="1:11" x14ac:dyDescent="0.2">
      <c r="A24" t="s">
        <v>237</v>
      </c>
      <c r="B24" t="s">
        <v>237</v>
      </c>
      <c r="C24" s="68" t="s">
        <v>271</v>
      </c>
      <c r="D24" t="s">
        <v>272</v>
      </c>
      <c r="E24" t="s">
        <v>139</v>
      </c>
      <c r="F24" t="s">
        <v>139</v>
      </c>
      <c r="G24" t="s">
        <v>139</v>
      </c>
      <c r="H24" t="s">
        <v>139</v>
      </c>
      <c r="I24" t="s">
        <v>139</v>
      </c>
      <c r="J24" t="s">
        <v>139</v>
      </c>
      <c r="K24" s="67">
        <v>0</v>
      </c>
    </row>
    <row r="25" spans="1:11" x14ac:dyDescent="0.2">
      <c r="A25" t="s">
        <v>237</v>
      </c>
      <c r="B25" t="s">
        <v>237</v>
      </c>
      <c r="C25" s="68" t="s">
        <v>273</v>
      </c>
      <c r="D25" t="s">
        <v>274</v>
      </c>
      <c r="E25" t="s">
        <v>139</v>
      </c>
      <c r="F25" t="s">
        <v>139</v>
      </c>
      <c r="G25" t="s">
        <v>139</v>
      </c>
      <c r="H25" t="s">
        <v>139</v>
      </c>
      <c r="I25" t="s">
        <v>139</v>
      </c>
      <c r="J25" t="s">
        <v>139</v>
      </c>
      <c r="K25" s="67">
        <v>0</v>
      </c>
    </row>
    <row r="26" spans="1:11" x14ac:dyDescent="0.2">
      <c r="A26" t="s">
        <v>237</v>
      </c>
      <c r="B26" t="s">
        <v>237</v>
      </c>
      <c r="C26" s="68" t="s">
        <v>275</v>
      </c>
      <c r="D26" t="s">
        <v>276</v>
      </c>
      <c r="K26" s="67">
        <v>0</v>
      </c>
    </row>
    <row r="27" spans="1:11" x14ac:dyDescent="0.2">
      <c r="A27" t="s">
        <v>237</v>
      </c>
      <c r="B27" t="s">
        <v>237</v>
      </c>
      <c r="C27" s="68" t="s">
        <v>277</v>
      </c>
      <c r="D27" t="s">
        <v>278</v>
      </c>
      <c r="E27" t="s">
        <v>139</v>
      </c>
      <c r="F27" t="s">
        <v>139</v>
      </c>
      <c r="G27" t="s">
        <v>139</v>
      </c>
      <c r="H27" t="s">
        <v>139</v>
      </c>
      <c r="I27" t="s">
        <v>139</v>
      </c>
      <c r="J27" t="s">
        <v>139</v>
      </c>
      <c r="K27" s="67">
        <v>0</v>
      </c>
    </row>
    <row r="28" spans="1:11" x14ac:dyDescent="0.2">
      <c r="A28" t="s">
        <v>237</v>
      </c>
      <c r="B28" t="s">
        <v>237</v>
      </c>
      <c r="C28" s="68" t="s">
        <v>279</v>
      </c>
      <c r="D28" t="s">
        <v>280</v>
      </c>
      <c r="E28" t="s">
        <v>139</v>
      </c>
      <c r="F28" t="s">
        <v>139</v>
      </c>
      <c r="G28" t="s">
        <v>139</v>
      </c>
      <c r="H28" t="s">
        <v>139</v>
      </c>
      <c r="I28" t="s">
        <v>139</v>
      </c>
      <c r="J28" t="s">
        <v>139</v>
      </c>
      <c r="K28" s="67">
        <v>69</v>
      </c>
    </row>
    <row r="29" spans="1:11" x14ac:dyDescent="0.2">
      <c r="A29" t="s">
        <v>237</v>
      </c>
      <c r="B29" t="s">
        <v>237</v>
      </c>
      <c r="C29" s="66">
        <v>125178</v>
      </c>
      <c r="D29" t="s">
        <v>281</v>
      </c>
      <c r="K29" s="67">
        <v>0</v>
      </c>
    </row>
    <row r="30" spans="1:11" x14ac:dyDescent="0.2">
      <c r="A30" t="s">
        <v>237</v>
      </c>
      <c r="B30" t="s">
        <v>237</v>
      </c>
      <c r="C30" s="68">
        <v>125177</v>
      </c>
      <c r="D30" t="s">
        <v>282</v>
      </c>
      <c r="E30" t="s">
        <v>139</v>
      </c>
      <c r="F30" t="s">
        <v>139</v>
      </c>
      <c r="G30" t="s">
        <v>139</v>
      </c>
      <c r="H30" t="s">
        <v>139</v>
      </c>
      <c r="I30" t="s">
        <v>139</v>
      </c>
      <c r="J30" t="s">
        <v>139</v>
      </c>
      <c r="K30" s="67">
        <v>0</v>
      </c>
    </row>
    <row r="31" spans="1:11" x14ac:dyDescent="0.2">
      <c r="A31" t="s">
        <v>237</v>
      </c>
      <c r="B31" t="s">
        <v>237</v>
      </c>
      <c r="C31" s="68">
        <v>750235</v>
      </c>
      <c r="D31" t="s">
        <v>283</v>
      </c>
      <c r="K31" s="67">
        <v>79</v>
      </c>
    </row>
    <row r="32" spans="1:11" x14ac:dyDescent="0.2">
      <c r="A32" t="s">
        <v>237</v>
      </c>
      <c r="B32" t="s">
        <v>237</v>
      </c>
      <c r="C32" s="68">
        <v>750234</v>
      </c>
      <c r="D32" t="s">
        <v>284</v>
      </c>
      <c r="E32" t="s">
        <v>139</v>
      </c>
      <c r="F32" t="s">
        <v>139</v>
      </c>
      <c r="G32" t="s">
        <v>139</v>
      </c>
      <c r="H32" t="s">
        <v>139</v>
      </c>
      <c r="I32" t="s">
        <v>139</v>
      </c>
      <c r="J32" t="s">
        <v>139</v>
      </c>
      <c r="K32" s="67">
        <v>169</v>
      </c>
    </row>
    <row r="33" spans="1:11" x14ac:dyDescent="0.2">
      <c r="C33" s="68"/>
      <c r="K33" s="67"/>
    </row>
    <row r="34" spans="1:11" x14ac:dyDescent="0.2">
      <c r="A34" t="s">
        <v>285</v>
      </c>
      <c r="B34" t="s">
        <v>285</v>
      </c>
      <c r="C34" s="66">
        <v>3550</v>
      </c>
      <c r="D34" t="s">
        <v>286</v>
      </c>
      <c r="E34" s="67">
        <v>1302</v>
      </c>
      <c r="F34" s="67">
        <v>1314</v>
      </c>
      <c r="G34" s="67">
        <v>1333</v>
      </c>
      <c r="H34" s="67">
        <v>1379</v>
      </c>
      <c r="I34" s="67">
        <v>1458</v>
      </c>
      <c r="J34" s="67">
        <v>1602</v>
      </c>
      <c r="K34" t="s">
        <v>139</v>
      </c>
    </row>
    <row r="35" spans="1:11" x14ac:dyDescent="0.2">
      <c r="A35" t="s">
        <v>285</v>
      </c>
      <c r="B35" t="s">
        <v>285</v>
      </c>
      <c r="C35" s="66">
        <v>3553</v>
      </c>
      <c r="D35" t="s">
        <v>287</v>
      </c>
      <c r="E35" s="67">
        <v>1480</v>
      </c>
      <c r="F35" s="67">
        <v>1493</v>
      </c>
      <c r="G35" s="67">
        <v>1516</v>
      </c>
      <c r="H35" s="67">
        <v>1568</v>
      </c>
      <c r="I35" s="67">
        <v>1658</v>
      </c>
      <c r="J35" s="67">
        <v>1822</v>
      </c>
      <c r="K35" t="s">
        <v>139</v>
      </c>
    </row>
    <row r="36" spans="1:11" x14ac:dyDescent="0.2">
      <c r="A36" t="s">
        <v>285</v>
      </c>
      <c r="B36" t="s">
        <v>285</v>
      </c>
      <c r="C36" s="66">
        <v>3559</v>
      </c>
      <c r="D36" t="s">
        <v>288</v>
      </c>
      <c r="E36" s="67">
        <v>1507</v>
      </c>
      <c r="F36" s="67">
        <v>1521</v>
      </c>
      <c r="G36" s="67">
        <v>1543</v>
      </c>
      <c r="H36" s="67">
        <v>1596</v>
      </c>
      <c r="I36" s="67">
        <v>1688</v>
      </c>
      <c r="J36" s="67">
        <v>1855</v>
      </c>
      <c r="K36" t="s">
        <v>139</v>
      </c>
    </row>
    <row r="37" spans="1:11" x14ac:dyDescent="0.2">
      <c r="A37" t="s">
        <v>285</v>
      </c>
      <c r="B37" t="s">
        <v>285</v>
      </c>
      <c r="C37" s="66">
        <v>3557</v>
      </c>
      <c r="D37" t="s">
        <v>289</v>
      </c>
      <c r="E37" s="67">
        <v>1441</v>
      </c>
      <c r="F37" s="67">
        <v>1455</v>
      </c>
      <c r="G37" s="67">
        <v>1477</v>
      </c>
      <c r="H37" s="67">
        <v>1527</v>
      </c>
      <c r="I37" s="67">
        <v>1615</v>
      </c>
      <c r="J37" s="67">
        <v>1775</v>
      </c>
      <c r="K37" t="s">
        <v>139</v>
      </c>
    </row>
    <row r="38" spans="1:11" x14ac:dyDescent="0.2">
      <c r="A38" t="s">
        <v>285</v>
      </c>
      <c r="B38" t="s">
        <v>285</v>
      </c>
      <c r="C38" s="66">
        <v>15022</v>
      </c>
      <c r="D38" t="s">
        <v>245</v>
      </c>
      <c r="E38" t="s">
        <v>139</v>
      </c>
      <c r="F38" t="s">
        <v>139</v>
      </c>
      <c r="G38" t="s">
        <v>139</v>
      </c>
      <c r="H38" t="s">
        <v>139</v>
      </c>
      <c r="I38" t="s">
        <v>139</v>
      </c>
      <c r="J38" t="s">
        <v>139</v>
      </c>
      <c r="K38" s="67">
        <v>91</v>
      </c>
    </row>
    <row r="39" spans="1:11" x14ac:dyDescent="0.2">
      <c r="A39" t="s">
        <v>285</v>
      </c>
      <c r="B39" t="s">
        <v>285</v>
      </c>
      <c r="C39" s="66">
        <v>15032</v>
      </c>
      <c r="D39" t="s">
        <v>246</v>
      </c>
      <c r="E39" t="s">
        <v>139</v>
      </c>
      <c r="F39" t="s">
        <v>139</v>
      </c>
      <c r="G39" t="s">
        <v>139</v>
      </c>
      <c r="H39" t="s">
        <v>139</v>
      </c>
      <c r="I39" t="s">
        <v>139</v>
      </c>
      <c r="J39" t="s">
        <v>139</v>
      </c>
      <c r="K39" s="67">
        <v>138</v>
      </c>
    </row>
    <row r="40" spans="1:11" x14ac:dyDescent="0.2">
      <c r="A40" t="s">
        <v>285</v>
      </c>
      <c r="B40" t="s">
        <v>285</v>
      </c>
      <c r="C40" s="68">
        <v>905005</v>
      </c>
      <c r="D40" t="s">
        <v>248</v>
      </c>
      <c r="E40" t="s">
        <v>139</v>
      </c>
      <c r="F40" t="s">
        <v>139</v>
      </c>
      <c r="G40" t="s">
        <v>139</v>
      </c>
      <c r="H40" t="s">
        <v>139</v>
      </c>
      <c r="I40" t="s">
        <v>139</v>
      </c>
      <c r="J40" t="s">
        <v>139</v>
      </c>
      <c r="K40" s="67">
        <v>89</v>
      </c>
    </row>
    <row r="41" spans="1:11" x14ac:dyDescent="0.2">
      <c r="A41" t="s">
        <v>285</v>
      </c>
      <c r="B41" t="s">
        <v>285</v>
      </c>
      <c r="C41" s="66">
        <v>8300130</v>
      </c>
      <c r="D41" t="s">
        <v>249</v>
      </c>
      <c r="E41" t="s">
        <v>139</v>
      </c>
      <c r="F41" t="s">
        <v>139</v>
      </c>
      <c r="G41" t="s">
        <v>139</v>
      </c>
      <c r="H41" t="s">
        <v>139</v>
      </c>
      <c r="I41" t="s">
        <v>139</v>
      </c>
      <c r="J41" t="s">
        <v>139</v>
      </c>
      <c r="K41" s="67">
        <v>147</v>
      </c>
    </row>
    <row r="42" spans="1:11" x14ac:dyDescent="0.2">
      <c r="A42" t="s">
        <v>285</v>
      </c>
      <c r="B42" t="s">
        <v>285</v>
      </c>
      <c r="C42" s="68" t="s">
        <v>250</v>
      </c>
      <c r="D42" t="s">
        <v>251</v>
      </c>
      <c r="E42" t="s">
        <v>139</v>
      </c>
      <c r="F42" t="s">
        <v>139</v>
      </c>
      <c r="G42" t="s">
        <v>139</v>
      </c>
      <c r="H42" t="s">
        <v>139</v>
      </c>
      <c r="I42" t="s">
        <v>139</v>
      </c>
      <c r="J42" t="s">
        <v>139</v>
      </c>
      <c r="K42" s="67">
        <v>147</v>
      </c>
    </row>
    <row r="43" spans="1:11" x14ac:dyDescent="0.2">
      <c r="A43" t="s">
        <v>285</v>
      </c>
      <c r="B43" t="s">
        <v>285</v>
      </c>
      <c r="C43" s="66">
        <v>8300230</v>
      </c>
      <c r="D43" t="s">
        <v>252</v>
      </c>
      <c r="K43" s="67">
        <v>250</v>
      </c>
    </row>
    <row r="44" spans="1:11" x14ac:dyDescent="0.2">
      <c r="A44" t="s">
        <v>285</v>
      </c>
      <c r="B44" t="s">
        <v>285</v>
      </c>
      <c r="C44" s="68" t="s">
        <v>253</v>
      </c>
      <c r="D44" t="s">
        <v>254</v>
      </c>
      <c r="K44" s="67">
        <v>250</v>
      </c>
    </row>
    <row r="45" spans="1:11" x14ac:dyDescent="0.2">
      <c r="A45" t="s">
        <v>285</v>
      </c>
      <c r="B45" t="s">
        <v>285</v>
      </c>
      <c r="C45" s="66">
        <v>8700130</v>
      </c>
      <c r="D45" t="s">
        <v>255</v>
      </c>
      <c r="E45" t="s">
        <v>139</v>
      </c>
      <c r="F45" t="s">
        <v>139</v>
      </c>
      <c r="G45" t="s">
        <v>139</v>
      </c>
      <c r="H45" t="s">
        <v>139</v>
      </c>
      <c r="I45" t="s">
        <v>139</v>
      </c>
      <c r="J45" t="s">
        <v>139</v>
      </c>
      <c r="K45" s="67">
        <v>161</v>
      </c>
    </row>
    <row r="46" spans="1:11" x14ac:dyDescent="0.2">
      <c r="A46" t="s">
        <v>285</v>
      </c>
      <c r="B46" t="s">
        <v>285</v>
      </c>
      <c r="C46" s="68" t="s">
        <v>256</v>
      </c>
      <c r="D46" t="s">
        <v>257</v>
      </c>
      <c r="E46" t="s">
        <v>139</v>
      </c>
      <c r="F46" t="s">
        <v>139</v>
      </c>
      <c r="G46" t="s">
        <v>139</v>
      </c>
      <c r="H46" t="s">
        <v>139</v>
      </c>
      <c r="I46" t="s">
        <v>139</v>
      </c>
      <c r="J46" t="s">
        <v>139</v>
      </c>
      <c r="K46" s="67">
        <v>161</v>
      </c>
    </row>
    <row r="47" spans="1:11" x14ac:dyDescent="0.2">
      <c r="A47" t="s">
        <v>285</v>
      </c>
      <c r="B47" t="s">
        <v>285</v>
      </c>
      <c r="C47" s="66">
        <v>8700280</v>
      </c>
      <c r="D47" t="s">
        <v>258</v>
      </c>
      <c r="E47" t="s">
        <v>139</v>
      </c>
      <c r="F47" t="s">
        <v>139</v>
      </c>
      <c r="G47" t="s">
        <v>139</v>
      </c>
      <c r="H47" t="s">
        <v>139</v>
      </c>
      <c r="I47" t="s">
        <v>139</v>
      </c>
      <c r="J47" t="s">
        <v>139</v>
      </c>
      <c r="K47" s="67">
        <v>239</v>
      </c>
    </row>
    <row r="48" spans="1:11" x14ac:dyDescent="0.2">
      <c r="A48" t="s">
        <v>285</v>
      </c>
      <c r="B48" t="s">
        <v>285</v>
      </c>
      <c r="C48" s="68" t="s">
        <v>259</v>
      </c>
      <c r="D48" t="s">
        <v>260</v>
      </c>
      <c r="E48" t="s">
        <v>139</v>
      </c>
      <c r="F48" t="s">
        <v>139</v>
      </c>
      <c r="G48" t="s">
        <v>139</v>
      </c>
      <c r="H48" t="s">
        <v>139</v>
      </c>
      <c r="I48" t="s">
        <v>139</v>
      </c>
      <c r="J48" t="s">
        <v>139</v>
      </c>
      <c r="K48" s="67">
        <v>239</v>
      </c>
    </row>
    <row r="49" spans="1:11" x14ac:dyDescent="0.2">
      <c r="A49" t="s">
        <v>285</v>
      </c>
      <c r="B49" t="s">
        <v>285</v>
      </c>
      <c r="C49" s="68" t="s">
        <v>261</v>
      </c>
      <c r="D49" t="s">
        <v>262</v>
      </c>
      <c r="E49" t="s">
        <v>139</v>
      </c>
      <c r="F49" t="s">
        <v>139</v>
      </c>
      <c r="G49" t="s">
        <v>139</v>
      </c>
      <c r="H49" t="s">
        <v>139</v>
      </c>
      <c r="I49" t="s">
        <v>139</v>
      </c>
      <c r="J49" t="s">
        <v>139</v>
      </c>
      <c r="K49" s="67">
        <v>52</v>
      </c>
    </row>
    <row r="50" spans="1:11" x14ac:dyDescent="0.2">
      <c r="A50" t="s">
        <v>285</v>
      </c>
      <c r="B50" t="s">
        <v>285</v>
      </c>
      <c r="C50" s="68">
        <v>750235</v>
      </c>
      <c r="D50" t="s">
        <v>283</v>
      </c>
      <c r="K50" s="67">
        <v>79</v>
      </c>
    </row>
    <row r="51" spans="1:11" x14ac:dyDescent="0.2">
      <c r="A51" t="s">
        <v>285</v>
      </c>
      <c r="B51" t="s">
        <v>285</v>
      </c>
      <c r="C51" s="68">
        <v>750234</v>
      </c>
      <c r="D51" t="s">
        <v>284</v>
      </c>
      <c r="E51" t="s">
        <v>139</v>
      </c>
      <c r="F51" t="s">
        <v>139</v>
      </c>
      <c r="G51" t="s">
        <v>139</v>
      </c>
      <c r="H51" t="s">
        <v>139</v>
      </c>
      <c r="I51" t="s">
        <v>139</v>
      </c>
      <c r="J51" t="s">
        <v>139</v>
      </c>
      <c r="K51" s="67">
        <v>169</v>
      </c>
    </row>
    <row r="52" spans="1:11" x14ac:dyDescent="0.2">
      <c r="A52" t="s">
        <v>285</v>
      </c>
      <c r="B52" t="s">
        <v>285</v>
      </c>
      <c r="C52" s="68">
        <v>750234</v>
      </c>
      <c r="D52" t="s">
        <v>290</v>
      </c>
      <c r="E52" t="s">
        <v>139</v>
      </c>
      <c r="F52" t="s">
        <v>139</v>
      </c>
      <c r="G52" t="s">
        <v>139</v>
      </c>
      <c r="H52" t="s">
        <v>139</v>
      </c>
      <c r="I52" t="s">
        <v>139</v>
      </c>
      <c r="J52" t="s">
        <v>139</v>
      </c>
      <c r="K52" s="67">
        <v>338</v>
      </c>
    </row>
    <row r="53" spans="1:11" x14ac:dyDescent="0.2">
      <c r="A53" t="s">
        <v>285</v>
      </c>
      <c r="B53" t="s">
        <v>285</v>
      </c>
      <c r="C53" s="68" t="s">
        <v>265</v>
      </c>
      <c r="D53" t="s">
        <v>266</v>
      </c>
      <c r="E53" t="s">
        <v>139</v>
      </c>
      <c r="F53" t="s">
        <v>139</v>
      </c>
      <c r="G53" t="s">
        <v>139</v>
      </c>
      <c r="H53" t="s">
        <v>139</v>
      </c>
      <c r="I53" t="s">
        <v>139</v>
      </c>
      <c r="J53" t="s">
        <v>139</v>
      </c>
      <c r="K53" s="67">
        <v>0</v>
      </c>
    </row>
    <row r="54" spans="1:11" x14ac:dyDescent="0.2">
      <c r="A54" t="s">
        <v>285</v>
      </c>
      <c r="B54" t="s">
        <v>285</v>
      </c>
      <c r="C54" s="68" t="s">
        <v>267</v>
      </c>
      <c r="D54" t="s">
        <v>268</v>
      </c>
      <c r="E54" t="s">
        <v>139</v>
      </c>
      <c r="F54" t="s">
        <v>139</v>
      </c>
      <c r="G54" t="s">
        <v>139</v>
      </c>
      <c r="H54" t="s">
        <v>139</v>
      </c>
      <c r="I54" t="s">
        <v>139</v>
      </c>
      <c r="J54" t="s">
        <v>139</v>
      </c>
      <c r="K54" s="67">
        <v>0</v>
      </c>
    </row>
    <row r="55" spans="1:11" x14ac:dyDescent="0.2">
      <c r="A55" t="s">
        <v>285</v>
      </c>
      <c r="B55" t="s">
        <v>285</v>
      </c>
      <c r="C55" s="68" t="s">
        <v>269</v>
      </c>
      <c r="D55" t="s">
        <v>270</v>
      </c>
      <c r="E55" t="s">
        <v>139</v>
      </c>
      <c r="F55" t="s">
        <v>139</v>
      </c>
      <c r="G55" t="s">
        <v>139</v>
      </c>
      <c r="H55" t="s">
        <v>139</v>
      </c>
      <c r="I55" t="s">
        <v>139</v>
      </c>
      <c r="J55" t="s">
        <v>139</v>
      </c>
      <c r="K55" s="67">
        <v>0</v>
      </c>
    </row>
    <row r="56" spans="1:11" x14ac:dyDescent="0.2">
      <c r="A56" t="s">
        <v>285</v>
      </c>
      <c r="B56" t="s">
        <v>285</v>
      </c>
      <c r="C56" s="68" t="s">
        <v>271</v>
      </c>
      <c r="D56" t="s">
        <v>272</v>
      </c>
      <c r="E56" t="s">
        <v>139</v>
      </c>
      <c r="F56" t="s">
        <v>139</v>
      </c>
      <c r="G56" t="s">
        <v>139</v>
      </c>
      <c r="H56" t="s">
        <v>139</v>
      </c>
      <c r="I56" t="s">
        <v>139</v>
      </c>
      <c r="J56" t="s">
        <v>139</v>
      </c>
      <c r="K56" s="67">
        <v>0</v>
      </c>
    </row>
    <row r="57" spans="1:11" x14ac:dyDescent="0.2">
      <c r="A57" t="s">
        <v>285</v>
      </c>
      <c r="B57" t="s">
        <v>285</v>
      </c>
      <c r="C57" s="68" t="s">
        <v>273</v>
      </c>
      <c r="D57" t="s">
        <v>274</v>
      </c>
      <c r="E57" t="s">
        <v>139</v>
      </c>
      <c r="F57" t="s">
        <v>139</v>
      </c>
      <c r="G57" t="s">
        <v>139</v>
      </c>
      <c r="H57" t="s">
        <v>139</v>
      </c>
      <c r="I57" t="s">
        <v>139</v>
      </c>
      <c r="J57" t="s">
        <v>139</v>
      </c>
      <c r="K57" s="67">
        <v>0</v>
      </c>
    </row>
    <row r="58" spans="1:11" x14ac:dyDescent="0.2">
      <c r="A58" t="s">
        <v>285</v>
      </c>
      <c r="B58" t="s">
        <v>285</v>
      </c>
      <c r="C58" s="68" t="s">
        <v>275</v>
      </c>
      <c r="D58" t="s">
        <v>276</v>
      </c>
      <c r="K58" s="67">
        <v>0</v>
      </c>
    </row>
    <row r="59" spans="1:11" x14ac:dyDescent="0.2">
      <c r="A59" t="s">
        <v>285</v>
      </c>
      <c r="B59" t="s">
        <v>285</v>
      </c>
      <c r="C59" s="68" t="s">
        <v>277</v>
      </c>
      <c r="D59" t="s">
        <v>278</v>
      </c>
      <c r="E59" t="s">
        <v>139</v>
      </c>
      <c r="F59" t="s">
        <v>139</v>
      </c>
      <c r="G59" t="s">
        <v>139</v>
      </c>
      <c r="H59" t="s">
        <v>139</v>
      </c>
      <c r="I59" t="s">
        <v>139</v>
      </c>
      <c r="J59" t="s">
        <v>139</v>
      </c>
      <c r="K59" s="67">
        <v>0</v>
      </c>
    </row>
    <row r="60" spans="1:11" x14ac:dyDescent="0.2">
      <c r="A60" t="s">
        <v>285</v>
      </c>
      <c r="B60" t="s">
        <v>285</v>
      </c>
      <c r="C60" s="68" t="s">
        <v>279</v>
      </c>
      <c r="D60" t="s">
        <v>280</v>
      </c>
      <c r="E60" t="s">
        <v>139</v>
      </c>
      <c r="F60" t="s">
        <v>139</v>
      </c>
      <c r="G60" t="s">
        <v>139</v>
      </c>
      <c r="H60" t="s">
        <v>139</v>
      </c>
      <c r="I60" t="s">
        <v>139</v>
      </c>
      <c r="J60" t="s">
        <v>139</v>
      </c>
      <c r="K60" s="67">
        <v>69</v>
      </c>
    </row>
    <row r="61" spans="1:11" x14ac:dyDescent="0.2">
      <c r="C61" s="66">
        <v>125178</v>
      </c>
      <c r="D61" t="s">
        <v>281</v>
      </c>
      <c r="K61" s="67">
        <v>0</v>
      </c>
    </row>
    <row r="62" spans="1:11" x14ac:dyDescent="0.2">
      <c r="A62" t="s">
        <v>285</v>
      </c>
      <c r="B62" t="s">
        <v>285</v>
      </c>
      <c r="C62" s="68">
        <v>125177</v>
      </c>
      <c r="D62" t="s">
        <v>282</v>
      </c>
      <c r="E62" t="s">
        <v>139</v>
      </c>
      <c r="F62" t="s">
        <v>139</v>
      </c>
      <c r="G62" t="s">
        <v>139</v>
      </c>
      <c r="H62" t="s">
        <v>139</v>
      </c>
      <c r="I62" t="s">
        <v>139</v>
      </c>
      <c r="J62" t="s">
        <v>139</v>
      </c>
      <c r="K62" s="67">
        <v>0</v>
      </c>
    </row>
    <row r="63" spans="1:11" x14ac:dyDescent="0.2">
      <c r="C63" s="68"/>
      <c r="K63" s="67"/>
    </row>
    <row r="64" spans="1:11" x14ac:dyDescent="0.2">
      <c r="A64" t="s">
        <v>291</v>
      </c>
      <c r="B64" t="s">
        <v>291</v>
      </c>
      <c r="C64" s="66">
        <v>8111</v>
      </c>
      <c r="D64" t="s">
        <v>292</v>
      </c>
      <c r="E64" s="67">
        <v>774</v>
      </c>
      <c r="F64" s="67">
        <v>780</v>
      </c>
      <c r="G64" s="67">
        <v>793</v>
      </c>
      <c r="H64" s="67">
        <v>820</v>
      </c>
      <c r="I64" s="67">
        <v>867</v>
      </c>
      <c r="J64" s="67">
        <v>953</v>
      </c>
      <c r="K64" t="s">
        <v>139</v>
      </c>
    </row>
    <row r="65" spans="1:11" x14ac:dyDescent="0.2">
      <c r="A65" t="s">
        <v>291</v>
      </c>
      <c r="B65" t="s">
        <v>291</v>
      </c>
      <c r="C65" s="66">
        <v>8211</v>
      </c>
      <c r="D65" t="s">
        <v>293</v>
      </c>
      <c r="E65" s="67">
        <v>824</v>
      </c>
      <c r="F65" s="67">
        <v>832</v>
      </c>
      <c r="G65" s="67">
        <v>845</v>
      </c>
      <c r="H65" s="67">
        <v>873</v>
      </c>
      <c r="I65" s="67">
        <v>923</v>
      </c>
      <c r="J65" s="67">
        <v>1015</v>
      </c>
      <c r="K65" t="s">
        <v>139</v>
      </c>
    </row>
    <row r="66" spans="1:11" x14ac:dyDescent="0.2">
      <c r="A66" t="s">
        <v>291</v>
      </c>
      <c r="B66" t="s">
        <v>291</v>
      </c>
      <c r="C66" s="68" t="s">
        <v>294</v>
      </c>
      <c r="D66" t="s">
        <v>295</v>
      </c>
      <c r="E66" t="s">
        <v>139</v>
      </c>
      <c r="F66" t="s">
        <v>139</v>
      </c>
      <c r="G66" t="s">
        <v>139</v>
      </c>
      <c r="H66" t="s">
        <v>139</v>
      </c>
      <c r="I66" t="s">
        <v>139</v>
      </c>
      <c r="J66" t="s">
        <v>139</v>
      </c>
      <c r="K66" s="67">
        <v>105</v>
      </c>
    </row>
    <row r="67" spans="1:11" x14ac:dyDescent="0.2">
      <c r="A67" t="s">
        <v>291</v>
      </c>
      <c r="B67" t="s">
        <v>291</v>
      </c>
      <c r="C67" s="68" t="s">
        <v>296</v>
      </c>
      <c r="D67" t="s">
        <v>297</v>
      </c>
      <c r="E67" t="s">
        <v>139</v>
      </c>
      <c r="F67" t="s">
        <v>139</v>
      </c>
      <c r="G67" t="s">
        <v>139</v>
      </c>
      <c r="H67" t="s">
        <v>139</v>
      </c>
      <c r="I67" t="s">
        <v>139</v>
      </c>
      <c r="J67" t="s">
        <v>139</v>
      </c>
      <c r="K67" s="67">
        <v>126</v>
      </c>
    </row>
    <row r="68" spans="1:11" x14ac:dyDescent="0.2">
      <c r="A68" t="s">
        <v>291</v>
      </c>
      <c r="B68" t="s">
        <v>291</v>
      </c>
      <c r="C68" s="68">
        <v>905005</v>
      </c>
      <c r="D68" t="s">
        <v>248</v>
      </c>
      <c r="E68" t="s">
        <v>139</v>
      </c>
      <c r="F68" t="s">
        <v>139</v>
      </c>
      <c r="G68" t="s">
        <v>139</v>
      </c>
      <c r="H68" t="s">
        <v>139</v>
      </c>
      <c r="I68" t="s">
        <v>139</v>
      </c>
      <c r="J68" t="s">
        <v>139</v>
      </c>
      <c r="K68" s="67">
        <v>89</v>
      </c>
    </row>
    <row r="69" spans="1:11" x14ac:dyDescent="0.2">
      <c r="A69" t="s">
        <v>291</v>
      </c>
      <c r="B69" t="s">
        <v>291</v>
      </c>
      <c r="C69" s="68">
        <v>905008</v>
      </c>
      <c r="D69" t="s">
        <v>298</v>
      </c>
      <c r="E69" t="s">
        <v>139</v>
      </c>
      <c r="F69" t="s">
        <v>139</v>
      </c>
      <c r="G69" t="s">
        <v>139</v>
      </c>
      <c r="H69" t="s">
        <v>139</v>
      </c>
      <c r="I69" t="s">
        <v>139</v>
      </c>
      <c r="J69" t="s">
        <v>139</v>
      </c>
      <c r="K69" s="67">
        <v>89</v>
      </c>
    </row>
    <row r="70" spans="1:11" x14ac:dyDescent="0.2">
      <c r="A70" t="s">
        <v>291</v>
      </c>
      <c r="B70" t="s">
        <v>291</v>
      </c>
      <c r="C70" s="66">
        <v>905020</v>
      </c>
      <c r="D70" t="s">
        <v>299</v>
      </c>
      <c r="E70" t="s">
        <v>139</v>
      </c>
      <c r="F70" t="s">
        <v>139</v>
      </c>
      <c r="G70" t="s">
        <v>139</v>
      </c>
      <c r="H70" t="s">
        <v>139</v>
      </c>
      <c r="I70" t="s">
        <v>139</v>
      </c>
      <c r="J70" t="s">
        <v>139</v>
      </c>
      <c r="K70" s="67">
        <v>-1</v>
      </c>
    </row>
    <row r="71" spans="1:11" x14ac:dyDescent="0.2">
      <c r="A71" t="s">
        <v>291</v>
      </c>
      <c r="B71" t="s">
        <v>291</v>
      </c>
      <c r="C71" s="68" t="s">
        <v>300</v>
      </c>
      <c r="D71" t="s">
        <v>301</v>
      </c>
      <c r="E71" t="s">
        <v>139</v>
      </c>
      <c r="F71" t="s">
        <v>139</v>
      </c>
      <c r="G71" t="s">
        <v>139</v>
      </c>
      <c r="H71" t="s">
        <v>139</v>
      </c>
      <c r="I71" t="s">
        <v>139</v>
      </c>
      <c r="J71" t="s">
        <v>139</v>
      </c>
      <c r="K71" s="67">
        <v>147</v>
      </c>
    </row>
    <row r="72" spans="1:11" x14ac:dyDescent="0.2">
      <c r="A72" t="s">
        <v>291</v>
      </c>
      <c r="B72" t="s">
        <v>291</v>
      </c>
      <c r="C72" s="68" t="s">
        <v>302</v>
      </c>
      <c r="D72" t="s">
        <v>303</v>
      </c>
      <c r="E72" t="s">
        <v>139</v>
      </c>
      <c r="F72" t="s">
        <v>139</v>
      </c>
      <c r="G72" t="s">
        <v>139</v>
      </c>
      <c r="H72" t="s">
        <v>139</v>
      </c>
      <c r="I72" t="s">
        <v>139</v>
      </c>
      <c r="J72" t="s">
        <v>139</v>
      </c>
      <c r="K72" s="67">
        <v>58</v>
      </c>
    </row>
    <row r="73" spans="1:11" x14ac:dyDescent="0.2">
      <c r="A73" t="s">
        <v>291</v>
      </c>
      <c r="B73" t="s">
        <v>291</v>
      </c>
      <c r="C73" s="68" t="s">
        <v>304</v>
      </c>
      <c r="D73" t="s">
        <v>305</v>
      </c>
      <c r="E73" t="s">
        <v>139</v>
      </c>
      <c r="F73" t="s">
        <v>139</v>
      </c>
      <c r="G73" t="s">
        <v>139</v>
      </c>
      <c r="H73" t="s">
        <v>139</v>
      </c>
      <c r="I73" t="s">
        <v>139</v>
      </c>
      <c r="J73" t="s">
        <v>139</v>
      </c>
      <c r="K73" s="67">
        <v>17</v>
      </c>
    </row>
    <row r="74" spans="1:11" x14ac:dyDescent="0.2">
      <c r="A74" t="s">
        <v>291</v>
      </c>
      <c r="B74" t="s">
        <v>291</v>
      </c>
      <c r="C74" s="68" t="s">
        <v>306</v>
      </c>
      <c r="D74" t="s">
        <v>307</v>
      </c>
      <c r="E74" t="s">
        <v>139</v>
      </c>
      <c r="F74" t="s">
        <v>139</v>
      </c>
      <c r="G74" t="s">
        <v>139</v>
      </c>
      <c r="H74" t="s">
        <v>139</v>
      </c>
      <c r="I74" t="s">
        <v>139</v>
      </c>
      <c r="J74" t="s">
        <v>139</v>
      </c>
      <c r="K74" s="67">
        <v>51</v>
      </c>
    </row>
    <row r="75" spans="1:11" x14ac:dyDescent="0.2">
      <c r="A75" t="s">
        <v>291</v>
      </c>
      <c r="B75" t="s">
        <v>291</v>
      </c>
      <c r="C75" s="68" t="s">
        <v>308</v>
      </c>
      <c r="D75" t="s">
        <v>309</v>
      </c>
      <c r="E75" t="s">
        <v>139</v>
      </c>
      <c r="F75" t="s">
        <v>139</v>
      </c>
      <c r="G75" t="s">
        <v>139</v>
      </c>
      <c r="H75" t="s">
        <v>139</v>
      </c>
      <c r="I75" t="s">
        <v>139</v>
      </c>
      <c r="J75" t="s">
        <v>139</v>
      </c>
      <c r="K75" s="67">
        <v>0</v>
      </c>
    </row>
    <row r="76" spans="1:11" x14ac:dyDescent="0.2">
      <c r="A76" t="s">
        <v>291</v>
      </c>
      <c r="B76" t="s">
        <v>291</v>
      </c>
      <c r="C76" s="68" t="s">
        <v>271</v>
      </c>
      <c r="D76" t="s">
        <v>272</v>
      </c>
      <c r="E76" t="s">
        <v>139</v>
      </c>
      <c r="F76" t="s">
        <v>139</v>
      </c>
      <c r="G76" t="s">
        <v>139</v>
      </c>
      <c r="H76" t="s">
        <v>139</v>
      </c>
      <c r="I76" t="s">
        <v>139</v>
      </c>
      <c r="J76" t="s">
        <v>139</v>
      </c>
      <c r="K76" s="67">
        <v>0</v>
      </c>
    </row>
    <row r="77" spans="1:11" x14ac:dyDescent="0.2">
      <c r="A77" t="s">
        <v>291</v>
      </c>
      <c r="B77" t="s">
        <v>291</v>
      </c>
      <c r="C77" s="68" t="s">
        <v>267</v>
      </c>
      <c r="D77" t="s">
        <v>268</v>
      </c>
      <c r="E77" t="s">
        <v>139</v>
      </c>
      <c r="F77" t="s">
        <v>139</v>
      </c>
      <c r="G77" t="s">
        <v>139</v>
      </c>
      <c r="H77" t="s">
        <v>139</v>
      </c>
      <c r="I77" t="s">
        <v>139</v>
      </c>
      <c r="J77" t="s">
        <v>139</v>
      </c>
      <c r="K77" s="67">
        <v>0</v>
      </c>
    </row>
    <row r="78" spans="1:11" x14ac:dyDescent="0.2">
      <c r="A78" t="s">
        <v>291</v>
      </c>
      <c r="B78" t="s">
        <v>291</v>
      </c>
      <c r="C78" s="68" t="s">
        <v>310</v>
      </c>
      <c r="D78" t="s">
        <v>311</v>
      </c>
      <c r="E78" t="s">
        <v>139</v>
      </c>
      <c r="F78" t="s">
        <v>139</v>
      </c>
      <c r="G78" t="s">
        <v>139</v>
      </c>
      <c r="H78" t="s">
        <v>139</v>
      </c>
      <c r="I78" t="s">
        <v>139</v>
      </c>
      <c r="J78" t="s">
        <v>139</v>
      </c>
      <c r="K78" s="67">
        <v>69</v>
      </c>
    </row>
    <row r="79" spans="1:11" x14ac:dyDescent="0.2">
      <c r="A79" t="s">
        <v>291</v>
      </c>
      <c r="B79" t="s">
        <v>291</v>
      </c>
      <c r="C79" s="68">
        <v>125177</v>
      </c>
      <c r="D79" t="s">
        <v>282</v>
      </c>
      <c r="E79" t="s">
        <v>139</v>
      </c>
      <c r="F79" t="s">
        <v>139</v>
      </c>
      <c r="G79" t="s">
        <v>139</v>
      </c>
      <c r="H79" t="s">
        <v>139</v>
      </c>
      <c r="I79" t="s">
        <v>139</v>
      </c>
      <c r="J79" t="s">
        <v>139</v>
      </c>
      <c r="K79" s="67">
        <v>0</v>
      </c>
    </row>
    <row r="80" spans="1:11" x14ac:dyDescent="0.2">
      <c r="A80" t="s">
        <v>291</v>
      </c>
      <c r="B80" t="s">
        <v>291</v>
      </c>
      <c r="C80" s="68" t="s">
        <v>312</v>
      </c>
      <c r="D80" t="s">
        <v>313</v>
      </c>
      <c r="E80" t="s">
        <v>139</v>
      </c>
      <c r="F80" t="s">
        <v>139</v>
      </c>
      <c r="G80" t="s">
        <v>139</v>
      </c>
      <c r="H80" t="s">
        <v>139</v>
      </c>
      <c r="I80" t="s">
        <v>139</v>
      </c>
      <c r="J80" t="s">
        <v>139</v>
      </c>
      <c r="K80" s="67">
        <v>0</v>
      </c>
    </row>
    <row r="81" spans="1:11" x14ac:dyDescent="0.2">
      <c r="C81" s="68"/>
      <c r="K81" s="67"/>
    </row>
    <row r="82" spans="1:11" x14ac:dyDescent="0.2">
      <c r="A82" t="s">
        <v>314</v>
      </c>
      <c r="B82" t="s">
        <v>314</v>
      </c>
      <c r="C82" s="66">
        <v>8112</v>
      </c>
      <c r="D82" t="s">
        <v>315</v>
      </c>
      <c r="E82" s="67">
        <v>774</v>
      </c>
      <c r="F82" s="67">
        <v>780</v>
      </c>
      <c r="G82" s="67">
        <v>793</v>
      </c>
      <c r="H82" s="67">
        <v>820</v>
      </c>
      <c r="I82" s="67">
        <v>867</v>
      </c>
      <c r="J82" s="67">
        <v>953</v>
      </c>
      <c r="K82" t="s">
        <v>139</v>
      </c>
    </row>
    <row r="83" spans="1:11" x14ac:dyDescent="0.2">
      <c r="A83" t="s">
        <v>314</v>
      </c>
      <c r="B83" t="s">
        <v>314</v>
      </c>
      <c r="C83" s="66">
        <v>8212</v>
      </c>
      <c r="D83" t="s">
        <v>316</v>
      </c>
      <c r="E83" s="67">
        <v>824</v>
      </c>
      <c r="F83" s="67">
        <v>832</v>
      </c>
      <c r="G83" s="67">
        <v>845</v>
      </c>
      <c r="H83" s="67">
        <v>873</v>
      </c>
      <c r="I83" s="67">
        <v>923</v>
      </c>
      <c r="J83" s="67">
        <v>1015</v>
      </c>
      <c r="K83" t="s">
        <v>139</v>
      </c>
    </row>
    <row r="84" spans="1:11" x14ac:dyDescent="0.2">
      <c r="A84" t="s">
        <v>314</v>
      </c>
      <c r="B84" t="s">
        <v>314</v>
      </c>
      <c r="C84" s="68" t="s">
        <v>317</v>
      </c>
      <c r="D84" t="s">
        <v>318</v>
      </c>
      <c r="E84" t="s">
        <v>139</v>
      </c>
      <c r="F84" t="s">
        <v>139</v>
      </c>
      <c r="G84" t="s">
        <v>139</v>
      </c>
      <c r="H84" t="s">
        <v>139</v>
      </c>
      <c r="I84" t="s">
        <v>139</v>
      </c>
      <c r="J84" t="s">
        <v>139</v>
      </c>
      <c r="K84" s="67">
        <v>105</v>
      </c>
    </row>
    <row r="85" spans="1:11" x14ac:dyDescent="0.2">
      <c r="A85" t="s">
        <v>314</v>
      </c>
      <c r="B85" t="s">
        <v>314</v>
      </c>
      <c r="C85" s="68" t="s">
        <v>319</v>
      </c>
      <c r="D85" t="s">
        <v>320</v>
      </c>
      <c r="E85" t="s">
        <v>139</v>
      </c>
      <c r="F85" t="s">
        <v>139</v>
      </c>
      <c r="G85" t="s">
        <v>139</v>
      </c>
      <c r="H85" t="s">
        <v>139</v>
      </c>
      <c r="I85" t="s">
        <v>139</v>
      </c>
      <c r="J85" t="s">
        <v>139</v>
      </c>
      <c r="K85" s="67">
        <v>126</v>
      </c>
    </row>
    <row r="86" spans="1:11" x14ac:dyDescent="0.2">
      <c r="A86" t="s">
        <v>314</v>
      </c>
      <c r="B86" t="s">
        <v>314</v>
      </c>
      <c r="C86" s="68">
        <v>905005</v>
      </c>
      <c r="D86" t="s">
        <v>248</v>
      </c>
      <c r="E86" t="s">
        <v>139</v>
      </c>
      <c r="F86" t="s">
        <v>139</v>
      </c>
      <c r="G86" t="s">
        <v>139</v>
      </c>
      <c r="H86" t="s">
        <v>139</v>
      </c>
      <c r="I86" t="s">
        <v>139</v>
      </c>
      <c r="J86" t="s">
        <v>139</v>
      </c>
      <c r="K86" s="67">
        <v>89</v>
      </c>
    </row>
    <row r="87" spans="1:11" x14ac:dyDescent="0.2">
      <c r="A87" t="s">
        <v>314</v>
      </c>
      <c r="B87" t="s">
        <v>314</v>
      </c>
      <c r="C87" s="68">
        <v>905008</v>
      </c>
      <c r="D87" t="s">
        <v>298</v>
      </c>
      <c r="E87" t="s">
        <v>139</v>
      </c>
      <c r="F87" t="s">
        <v>139</v>
      </c>
      <c r="G87" t="s">
        <v>139</v>
      </c>
      <c r="H87" t="s">
        <v>139</v>
      </c>
      <c r="I87" t="s">
        <v>139</v>
      </c>
      <c r="J87" t="s">
        <v>139</v>
      </c>
      <c r="K87" s="67">
        <v>89</v>
      </c>
    </row>
    <row r="88" spans="1:11" x14ac:dyDescent="0.2">
      <c r="A88" t="s">
        <v>314</v>
      </c>
      <c r="B88" t="s">
        <v>314</v>
      </c>
      <c r="C88" s="66">
        <v>905020</v>
      </c>
      <c r="D88" t="s">
        <v>299</v>
      </c>
      <c r="E88" t="s">
        <v>139</v>
      </c>
      <c r="F88" t="s">
        <v>139</v>
      </c>
      <c r="G88" t="s">
        <v>139</v>
      </c>
      <c r="H88" t="s">
        <v>139</v>
      </c>
      <c r="I88" t="s">
        <v>139</v>
      </c>
      <c r="J88" t="s">
        <v>139</v>
      </c>
      <c r="K88" s="67">
        <v>-1</v>
      </c>
    </row>
    <row r="89" spans="1:11" x14ac:dyDescent="0.2">
      <c r="A89" t="s">
        <v>314</v>
      </c>
      <c r="B89" t="s">
        <v>314</v>
      </c>
      <c r="C89" s="68" t="s">
        <v>321</v>
      </c>
      <c r="D89" t="s">
        <v>301</v>
      </c>
      <c r="E89" t="s">
        <v>139</v>
      </c>
      <c r="F89" t="s">
        <v>139</v>
      </c>
      <c r="G89" t="s">
        <v>139</v>
      </c>
      <c r="H89" t="s">
        <v>139</v>
      </c>
      <c r="I89" t="s">
        <v>139</v>
      </c>
      <c r="J89" t="s">
        <v>139</v>
      </c>
      <c r="K89" s="67">
        <v>147</v>
      </c>
    </row>
    <row r="90" spans="1:11" x14ac:dyDescent="0.2">
      <c r="A90" t="s">
        <v>314</v>
      </c>
      <c r="B90" t="s">
        <v>314</v>
      </c>
      <c r="C90" s="68" t="s">
        <v>322</v>
      </c>
      <c r="D90" t="s">
        <v>323</v>
      </c>
      <c r="E90" t="s">
        <v>139</v>
      </c>
      <c r="F90" t="s">
        <v>139</v>
      </c>
      <c r="G90" t="s">
        <v>139</v>
      </c>
      <c r="H90" t="s">
        <v>139</v>
      </c>
      <c r="I90" t="s">
        <v>139</v>
      </c>
      <c r="J90" t="s">
        <v>139</v>
      </c>
      <c r="K90" s="67">
        <v>58</v>
      </c>
    </row>
    <row r="91" spans="1:11" x14ac:dyDescent="0.2">
      <c r="A91" t="s">
        <v>314</v>
      </c>
      <c r="B91" t="s">
        <v>314</v>
      </c>
      <c r="C91" s="68" t="s">
        <v>324</v>
      </c>
      <c r="D91" t="s">
        <v>325</v>
      </c>
      <c r="E91" t="s">
        <v>139</v>
      </c>
      <c r="F91" t="s">
        <v>139</v>
      </c>
      <c r="G91" t="s">
        <v>139</v>
      </c>
      <c r="H91" t="s">
        <v>139</v>
      </c>
      <c r="I91" t="s">
        <v>139</v>
      </c>
      <c r="J91" t="s">
        <v>139</v>
      </c>
      <c r="K91" s="67">
        <v>17</v>
      </c>
    </row>
    <row r="92" spans="1:11" x14ac:dyDescent="0.2">
      <c r="A92" t="s">
        <v>314</v>
      </c>
      <c r="B92" t="s">
        <v>314</v>
      </c>
      <c r="C92" s="68" t="s">
        <v>326</v>
      </c>
      <c r="D92" t="s">
        <v>327</v>
      </c>
      <c r="E92" t="s">
        <v>139</v>
      </c>
      <c r="F92" t="s">
        <v>139</v>
      </c>
      <c r="G92" t="s">
        <v>139</v>
      </c>
      <c r="H92" t="s">
        <v>139</v>
      </c>
      <c r="I92" t="s">
        <v>139</v>
      </c>
      <c r="J92" t="s">
        <v>139</v>
      </c>
      <c r="K92" s="67">
        <v>51</v>
      </c>
    </row>
    <row r="93" spans="1:11" x14ac:dyDescent="0.2">
      <c r="A93" t="s">
        <v>314</v>
      </c>
      <c r="B93" t="s">
        <v>314</v>
      </c>
      <c r="C93" s="68" t="s">
        <v>328</v>
      </c>
      <c r="D93" t="s">
        <v>329</v>
      </c>
      <c r="E93" t="s">
        <v>139</v>
      </c>
      <c r="F93" t="s">
        <v>139</v>
      </c>
      <c r="G93" t="s">
        <v>139</v>
      </c>
      <c r="H93" t="s">
        <v>139</v>
      </c>
      <c r="I93" t="s">
        <v>139</v>
      </c>
      <c r="J93" t="s">
        <v>139</v>
      </c>
      <c r="K93" s="67">
        <v>0</v>
      </c>
    </row>
    <row r="94" spans="1:11" x14ac:dyDescent="0.2">
      <c r="A94" t="s">
        <v>314</v>
      </c>
      <c r="B94" t="s">
        <v>314</v>
      </c>
      <c r="C94" s="68" t="s">
        <v>273</v>
      </c>
      <c r="D94" t="s">
        <v>274</v>
      </c>
      <c r="E94" t="s">
        <v>139</v>
      </c>
      <c r="F94" t="s">
        <v>139</v>
      </c>
      <c r="G94" t="s">
        <v>139</v>
      </c>
      <c r="H94" t="s">
        <v>139</v>
      </c>
      <c r="I94" t="s">
        <v>139</v>
      </c>
      <c r="J94" t="s">
        <v>139</v>
      </c>
      <c r="K94" s="67">
        <v>0</v>
      </c>
    </row>
    <row r="95" spans="1:11" x14ac:dyDescent="0.2">
      <c r="A95" t="s">
        <v>314</v>
      </c>
      <c r="B95" t="s">
        <v>314</v>
      </c>
      <c r="C95" s="68" t="s">
        <v>269</v>
      </c>
      <c r="D95" t="s">
        <v>270</v>
      </c>
      <c r="E95" t="s">
        <v>139</v>
      </c>
      <c r="F95" t="s">
        <v>139</v>
      </c>
      <c r="G95" t="s">
        <v>139</v>
      </c>
      <c r="H95" t="s">
        <v>139</v>
      </c>
      <c r="I95" t="s">
        <v>139</v>
      </c>
      <c r="J95" t="s">
        <v>139</v>
      </c>
      <c r="K95" s="67">
        <v>0</v>
      </c>
    </row>
    <row r="96" spans="1:11" ht="14.25" customHeight="1" x14ac:dyDescent="0.2">
      <c r="A96" t="s">
        <v>314</v>
      </c>
      <c r="B96" t="s">
        <v>314</v>
      </c>
      <c r="C96" s="68" t="s">
        <v>310</v>
      </c>
      <c r="D96" t="s">
        <v>311</v>
      </c>
      <c r="E96" t="s">
        <v>139</v>
      </c>
      <c r="F96" t="s">
        <v>139</v>
      </c>
      <c r="G96" t="s">
        <v>139</v>
      </c>
      <c r="H96" t="s">
        <v>139</v>
      </c>
      <c r="I96" t="s">
        <v>139</v>
      </c>
      <c r="J96" t="s">
        <v>139</v>
      </c>
      <c r="K96" s="67">
        <v>69</v>
      </c>
    </row>
    <row r="97" spans="1:11" x14ac:dyDescent="0.2">
      <c r="A97" t="s">
        <v>314</v>
      </c>
      <c r="B97" t="s">
        <v>314</v>
      </c>
      <c r="C97" s="68">
        <v>125177</v>
      </c>
      <c r="D97" t="s">
        <v>282</v>
      </c>
      <c r="E97" t="s">
        <v>139</v>
      </c>
      <c r="F97" t="s">
        <v>139</v>
      </c>
      <c r="G97" t="s">
        <v>139</v>
      </c>
      <c r="H97" t="s">
        <v>139</v>
      </c>
      <c r="I97" t="s">
        <v>139</v>
      </c>
      <c r="J97" t="s">
        <v>139</v>
      </c>
      <c r="K97" s="67">
        <v>0</v>
      </c>
    </row>
    <row r="98" spans="1:11" ht="11.25" customHeight="1" x14ac:dyDescent="0.2">
      <c r="C98" s="68"/>
      <c r="K98" s="67"/>
    </row>
    <row r="99" spans="1:11" x14ac:dyDescent="0.2">
      <c r="A99" t="s">
        <v>330</v>
      </c>
      <c r="B99" t="s">
        <v>330</v>
      </c>
      <c r="C99" s="66">
        <v>6111</v>
      </c>
      <c r="D99" t="s">
        <v>331</v>
      </c>
      <c r="E99" s="67">
        <v>762</v>
      </c>
      <c r="F99" s="67">
        <v>769</v>
      </c>
      <c r="G99" s="67">
        <v>780</v>
      </c>
      <c r="H99" s="67">
        <v>808</v>
      </c>
      <c r="I99" s="67">
        <v>854</v>
      </c>
      <c r="J99" s="67">
        <v>938</v>
      </c>
      <c r="K99" t="s">
        <v>139</v>
      </c>
    </row>
    <row r="100" spans="1:11" x14ac:dyDescent="0.2">
      <c r="A100" t="s">
        <v>330</v>
      </c>
      <c r="B100" t="s">
        <v>330</v>
      </c>
      <c r="C100" s="66">
        <v>6211</v>
      </c>
      <c r="D100" t="s">
        <v>332</v>
      </c>
      <c r="E100" s="67">
        <v>843</v>
      </c>
      <c r="F100" s="67">
        <v>850</v>
      </c>
      <c r="G100" s="67">
        <v>863</v>
      </c>
      <c r="H100" s="67">
        <v>893</v>
      </c>
      <c r="I100" s="67">
        <v>944</v>
      </c>
      <c r="J100" s="67">
        <v>1036</v>
      </c>
      <c r="K100" t="s">
        <v>139</v>
      </c>
    </row>
    <row r="101" spans="1:11" x14ac:dyDescent="0.2">
      <c r="A101" t="s">
        <v>330</v>
      </c>
      <c r="B101" t="s">
        <v>330</v>
      </c>
      <c r="C101" s="66">
        <v>6112</v>
      </c>
      <c r="D101" t="s">
        <v>333</v>
      </c>
      <c r="E101" s="67">
        <v>887</v>
      </c>
      <c r="F101" s="67">
        <v>896</v>
      </c>
      <c r="G101" s="67">
        <v>909</v>
      </c>
      <c r="H101" s="67">
        <v>940</v>
      </c>
      <c r="I101" s="67">
        <v>995</v>
      </c>
      <c r="J101" s="67">
        <v>1092</v>
      </c>
      <c r="K101" t="s">
        <v>139</v>
      </c>
    </row>
    <row r="102" spans="1:11" x14ac:dyDescent="0.2">
      <c r="A102" t="s">
        <v>330</v>
      </c>
      <c r="B102" t="s">
        <v>330</v>
      </c>
      <c r="C102" s="66">
        <v>6212</v>
      </c>
      <c r="D102" t="s">
        <v>334</v>
      </c>
      <c r="E102" s="67">
        <v>968</v>
      </c>
      <c r="F102" s="67">
        <v>976</v>
      </c>
      <c r="G102" s="67">
        <v>991</v>
      </c>
      <c r="H102" s="67">
        <v>1025</v>
      </c>
      <c r="I102" s="67">
        <v>1084</v>
      </c>
      <c r="J102" s="67">
        <v>1191</v>
      </c>
      <c r="K102" t="s">
        <v>139</v>
      </c>
    </row>
    <row r="103" spans="1:11" x14ac:dyDescent="0.2">
      <c r="A103" t="s">
        <v>330</v>
      </c>
      <c r="B103" t="s">
        <v>330</v>
      </c>
      <c r="C103" s="66">
        <v>100023</v>
      </c>
      <c r="D103" t="s">
        <v>335</v>
      </c>
      <c r="E103" t="s">
        <v>139</v>
      </c>
      <c r="F103" t="s">
        <v>139</v>
      </c>
      <c r="G103" t="s">
        <v>139</v>
      </c>
      <c r="H103" t="s">
        <v>139</v>
      </c>
      <c r="I103" t="s">
        <v>139</v>
      </c>
      <c r="J103" t="s">
        <v>139</v>
      </c>
      <c r="K103" s="67">
        <v>149</v>
      </c>
    </row>
    <row r="104" spans="1:11" x14ac:dyDescent="0.2">
      <c r="A104" t="s">
        <v>330</v>
      </c>
      <c r="B104" t="s">
        <v>330</v>
      </c>
      <c r="C104" s="66">
        <v>15041</v>
      </c>
      <c r="D104" t="s">
        <v>247</v>
      </c>
      <c r="E104" t="s">
        <v>139</v>
      </c>
      <c r="F104" t="s">
        <v>139</v>
      </c>
      <c r="G104" t="s">
        <v>139</v>
      </c>
      <c r="H104" t="s">
        <v>139</v>
      </c>
      <c r="I104" t="s">
        <v>139</v>
      </c>
      <c r="J104" t="s">
        <v>139</v>
      </c>
      <c r="K104" s="67">
        <v>7</v>
      </c>
    </row>
    <row r="105" spans="1:11" x14ac:dyDescent="0.2">
      <c r="A105" t="s">
        <v>330</v>
      </c>
      <c r="B105" t="s">
        <v>330</v>
      </c>
      <c r="C105" s="68">
        <v>905005</v>
      </c>
      <c r="D105" t="s">
        <v>248</v>
      </c>
      <c r="E105" t="s">
        <v>139</v>
      </c>
      <c r="F105" t="s">
        <v>139</v>
      </c>
      <c r="G105" t="s">
        <v>139</v>
      </c>
      <c r="H105" t="s">
        <v>139</v>
      </c>
      <c r="I105" t="s">
        <v>139</v>
      </c>
      <c r="J105" t="s">
        <v>139</v>
      </c>
      <c r="K105" s="67">
        <v>89</v>
      </c>
    </row>
    <row r="106" spans="1:11" x14ac:dyDescent="0.2">
      <c r="A106" t="s">
        <v>330</v>
      </c>
      <c r="B106" t="s">
        <v>330</v>
      </c>
      <c r="C106" s="68" t="s">
        <v>336</v>
      </c>
      <c r="D106" t="s">
        <v>337</v>
      </c>
      <c r="E106" t="s">
        <v>139</v>
      </c>
      <c r="F106" t="s">
        <v>139</v>
      </c>
      <c r="G106" t="s">
        <v>139</v>
      </c>
      <c r="H106" t="s">
        <v>139</v>
      </c>
      <c r="I106" t="s">
        <v>139</v>
      </c>
      <c r="J106" t="s">
        <v>139</v>
      </c>
      <c r="K106" s="67">
        <v>78</v>
      </c>
    </row>
    <row r="107" spans="1:11" x14ac:dyDescent="0.2">
      <c r="A107" t="s">
        <v>330</v>
      </c>
      <c r="B107" t="s">
        <v>330</v>
      </c>
      <c r="C107" s="68" t="s">
        <v>338</v>
      </c>
      <c r="D107" t="s">
        <v>339</v>
      </c>
      <c r="E107" t="s">
        <v>139</v>
      </c>
      <c r="F107" t="s">
        <v>139</v>
      </c>
      <c r="G107" t="s">
        <v>139</v>
      </c>
      <c r="H107" t="s">
        <v>139</v>
      </c>
      <c r="I107" t="s">
        <v>139</v>
      </c>
      <c r="J107" t="s">
        <v>139</v>
      </c>
      <c r="K107" s="67">
        <v>78</v>
      </c>
    </row>
    <row r="108" spans="1:11" x14ac:dyDescent="0.2">
      <c r="A108" t="s">
        <v>330</v>
      </c>
      <c r="B108" t="s">
        <v>330</v>
      </c>
      <c r="C108" s="66">
        <v>8300130</v>
      </c>
      <c r="D108" t="s">
        <v>249</v>
      </c>
      <c r="E108" t="s">
        <v>139</v>
      </c>
      <c r="F108" t="s">
        <v>139</v>
      </c>
      <c r="G108" t="s">
        <v>139</v>
      </c>
      <c r="H108" t="s">
        <v>139</v>
      </c>
      <c r="I108" t="s">
        <v>139</v>
      </c>
      <c r="J108" t="s">
        <v>139</v>
      </c>
      <c r="K108" s="67">
        <v>147</v>
      </c>
    </row>
    <row r="109" spans="1:11" x14ac:dyDescent="0.2">
      <c r="A109" t="s">
        <v>330</v>
      </c>
      <c r="B109" t="s">
        <v>330</v>
      </c>
      <c r="C109" s="68" t="s">
        <v>250</v>
      </c>
      <c r="D109" t="s">
        <v>251</v>
      </c>
      <c r="E109" t="s">
        <v>139</v>
      </c>
      <c r="F109" t="s">
        <v>139</v>
      </c>
      <c r="G109" t="s">
        <v>139</v>
      </c>
      <c r="H109" t="s">
        <v>139</v>
      </c>
      <c r="I109" t="s">
        <v>139</v>
      </c>
      <c r="J109" t="s">
        <v>139</v>
      </c>
      <c r="K109" s="67">
        <v>147</v>
      </c>
    </row>
    <row r="110" spans="1:11" x14ac:dyDescent="0.2">
      <c r="A110" t="s">
        <v>330</v>
      </c>
      <c r="B110" t="s">
        <v>330</v>
      </c>
      <c r="C110" s="66">
        <v>8700130</v>
      </c>
      <c r="D110" t="s">
        <v>255</v>
      </c>
      <c r="E110" t="s">
        <v>139</v>
      </c>
      <c r="F110" t="s">
        <v>139</v>
      </c>
      <c r="G110" t="s">
        <v>139</v>
      </c>
      <c r="H110" t="s">
        <v>139</v>
      </c>
      <c r="I110" t="s">
        <v>139</v>
      </c>
      <c r="J110" t="s">
        <v>139</v>
      </c>
      <c r="K110" s="67">
        <v>161</v>
      </c>
    </row>
    <row r="111" spans="1:11" x14ac:dyDescent="0.2">
      <c r="A111" t="s">
        <v>330</v>
      </c>
      <c r="B111" t="s">
        <v>330</v>
      </c>
      <c r="C111" s="68" t="s">
        <v>256</v>
      </c>
      <c r="D111" t="s">
        <v>257</v>
      </c>
      <c r="E111" t="s">
        <v>139</v>
      </c>
      <c r="F111" t="s">
        <v>139</v>
      </c>
      <c r="G111" t="s">
        <v>139</v>
      </c>
      <c r="H111" t="s">
        <v>139</v>
      </c>
      <c r="I111" t="s">
        <v>139</v>
      </c>
      <c r="J111" t="s">
        <v>139</v>
      </c>
      <c r="K111" s="67">
        <v>161</v>
      </c>
    </row>
    <row r="112" spans="1:11" x14ac:dyDescent="0.2">
      <c r="A112" t="s">
        <v>330</v>
      </c>
      <c r="B112" t="s">
        <v>330</v>
      </c>
      <c r="C112" s="66">
        <v>8700280</v>
      </c>
      <c r="D112" t="s">
        <v>258</v>
      </c>
      <c r="E112" t="s">
        <v>139</v>
      </c>
      <c r="F112" t="s">
        <v>139</v>
      </c>
      <c r="G112" t="s">
        <v>139</v>
      </c>
      <c r="H112" t="s">
        <v>139</v>
      </c>
      <c r="I112" t="s">
        <v>139</v>
      </c>
      <c r="J112" t="s">
        <v>139</v>
      </c>
      <c r="K112" s="67">
        <v>239</v>
      </c>
    </row>
    <row r="113" spans="1:11" x14ac:dyDescent="0.2">
      <c r="A113" t="s">
        <v>330</v>
      </c>
      <c r="B113" t="s">
        <v>330</v>
      </c>
      <c r="C113" s="68" t="s">
        <v>259</v>
      </c>
      <c r="D113" t="s">
        <v>260</v>
      </c>
      <c r="E113" t="s">
        <v>139</v>
      </c>
      <c r="F113" t="s">
        <v>139</v>
      </c>
      <c r="G113" t="s">
        <v>139</v>
      </c>
      <c r="H113" t="s">
        <v>139</v>
      </c>
      <c r="I113" t="s">
        <v>139</v>
      </c>
      <c r="J113" t="s">
        <v>139</v>
      </c>
      <c r="K113" s="67">
        <v>239</v>
      </c>
    </row>
    <row r="114" spans="1:11" x14ac:dyDescent="0.2">
      <c r="A114" t="s">
        <v>330</v>
      </c>
      <c r="B114" t="s">
        <v>330</v>
      </c>
      <c r="C114" s="68">
        <v>750236</v>
      </c>
      <c r="D114" t="s">
        <v>340</v>
      </c>
      <c r="K114" s="67">
        <v>71</v>
      </c>
    </row>
    <row r="115" spans="1:11" x14ac:dyDescent="0.2">
      <c r="A115" t="s">
        <v>330</v>
      </c>
      <c r="B115" t="s">
        <v>330</v>
      </c>
      <c r="C115" s="68" t="s">
        <v>261</v>
      </c>
      <c r="D115" t="s">
        <v>262</v>
      </c>
      <c r="E115" t="s">
        <v>139</v>
      </c>
      <c r="F115" t="s">
        <v>139</v>
      </c>
      <c r="G115" t="s">
        <v>139</v>
      </c>
      <c r="H115" t="s">
        <v>139</v>
      </c>
      <c r="I115" t="s">
        <v>139</v>
      </c>
      <c r="J115" t="s">
        <v>139</v>
      </c>
      <c r="K115" s="67">
        <v>52</v>
      </c>
    </row>
    <row r="116" spans="1:11" x14ac:dyDescent="0.2">
      <c r="A116" t="s">
        <v>330</v>
      </c>
      <c r="B116" t="s">
        <v>330</v>
      </c>
      <c r="C116" s="68">
        <v>520011</v>
      </c>
      <c r="D116" t="s">
        <v>341</v>
      </c>
      <c r="E116" t="s">
        <v>139</v>
      </c>
      <c r="F116" t="s">
        <v>139</v>
      </c>
      <c r="G116" t="s">
        <v>139</v>
      </c>
      <c r="H116" t="s">
        <v>139</v>
      </c>
      <c r="I116" t="s">
        <v>139</v>
      </c>
      <c r="J116" t="s">
        <v>139</v>
      </c>
      <c r="K116" s="67">
        <v>0</v>
      </c>
    </row>
    <row r="117" spans="1:11" x14ac:dyDescent="0.2">
      <c r="A117" t="s">
        <v>330</v>
      </c>
      <c r="B117" t="s">
        <v>330</v>
      </c>
      <c r="C117" s="68" t="s">
        <v>342</v>
      </c>
      <c r="D117" t="s">
        <v>343</v>
      </c>
      <c r="E117" t="s">
        <v>139</v>
      </c>
      <c r="F117" t="s">
        <v>139</v>
      </c>
      <c r="G117" t="s">
        <v>139</v>
      </c>
      <c r="H117" t="s">
        <v>139</v>
      </c>
      <c r="I117" t="s">
        <v>139</v>
      </c>
      <c r="J117" t="s">
        <v>139</v>
      </c>
      <c r="K117" s="67">
        <v>0</v>
      </c>
    </row>
    <row r="118" spans="1:11" x14ac:dyDescent="0.2">
      <c r="A118" t="s">
        <v>330</v>
      </c>
      <c r="B118" t="s">
        <v>330</v>
      </c>
      <c r="C118" s="68" t="s">
        <v>265</v>
      </c>
      <c r="D118" t="s">
        <v>266</v>
      </c>
      <c r="E118" t="s">
        <v>139</v>
      </c>
      <c r="F118" t="s">
        <v>139</v>
      </c>
      <c r="G118" t="s">
        <v>139</v>
      </c>
      <c r="H118" t="s">
        <v>139</v>
      </c>
      <c r="I118" t="s">
        <v>139</v>
      </c>
      <c r="J118" t="s">
        <v>139</v>
      </c>
      <c r="K118" s="67">
        <v>0</v>
      </c>
    </row>
    <row r="119" spans="1:11" x14ac:dyDescent="0.2">
      <c r="A119" t="s">
        <v>330</v>
      </c>
      <c r="B119" t="s">
        <v>330</v>
      </c>
      <c r="C119" s="68" t="s">
        <v>275</v>
      </c>
      <c r="D119" t="s">
        <v>276</v>
      </c>
      <c r="K119" s="67">
        <v>0</v>
      </c>
    </row>
    <row r="120" spans="1:11" x14ac:dyDescent="0.2">
      <c r="A120" t="s">
        <v>330</v>
      </c>
      <c r="B120" t="s">
        <v>330</v>
      </c>
      <c r="C120" s="68" t="s">
        <v>277</v>
      </c>
      <c r="D120" t="s">
        <v>278</v>
      </c>
      <c r="E120" t="s">
        <v>139</v>
      </c>
      <c r="F120" t="s">
        <v>139</v>
      </c>
      <c r="G120" t="s">
        <v>139</v>
      </c>
      <c r="H120" t="s">
        <v>139</v>
      </c>
      <c r="I120" t="s">
        <v>139</v>
      </c>
      <c r="J120" t="s">
        <v>139</v>
      </c>
      <c r="K120" s="67">
        <v>0</v>
      </c>
    </row>
    <row r="121" spans="1:11" x14ac:dyDescent="0.2">
      <c r="A121" t="s">
        <v>330</v>
      </c>
      <c r="B121" t="s">
        <v>330</v>
      </c>
      <c r="C121" s="68" t="s">
        <v>279</v>
      </c>
      <c r="D121" t="s">
        <v>280</v>
      </c>
      <c r="E121" t="s">
        <v>139</v>
      </c>
      <c r="F121" t="s">
        <v>139</v>
      </c>
      <c r="G121" t="s">
        <v>139</v>
      </c>
      <c r="H121" t="s">
        <v>139</v>
      </c>
      <c r="I121" t="s">
        <v>139</v>
      </c>
      <c r="J121" t="s">
        <v>139</v>
      </c>
      <c r="K121" s="67">
        <v>69</v>
      </c>
    </row>
    <row r="122" spans="1:11" x14ac:dyDescent="0.2">
      <c r="A122" t="s">
        <v>330</v>
      </c>
      <c r="B122" t="s">
        <v>330</v>
      </c>
      <c r="C122" s="66">
        <v>125178</v>
      </c>
      <c r="D122" t="s">
        <v>281</v>
      </c>
      <c r="K122" s="67"/>
    </row>
    <row r="123" spans="1:11" x14ac:dyDescent="0.2">
      <c r="A123" t="s">
        <v>330</v>
      </c>
      <c r="B123" t="s">
        <v>330</v>
      </c>
      <c r="C123" s="68">
        <v>125177</v>
      </c>
      <c r="D123" t="s">
        <v>282</v>
      </c>
      <c r="E123" t="s">
        <v>139</v>
      </c>
      <c r="F123" t="s">
        <v>139</v>
      </c>
      <c r="G123" t="s">
        <v>139</v>
      </c>
      <c r="H123" t="s">
        <v>139</v>
      </c>
      <c r="I123" t="s">
        <v>139</v>
      </c>
      <c r="J123" t="s">
        <v>139</v>
      </c>
      <c r="K123" s="67">
        <v>0</v>
      </c>
    </row>
    <row r="124" spans="1:11" x14ac:dyDescent="0.2">
      <c r="C124" s="68"/>
      <c r="K124" s="67"/>
    </row>
    <row r="125" spans="1:11" x14ac:dyDescent="0.2">
      <c r="A125" t="s">
        <v>344</v>
      </c>
      <c r="B125" t="s">
        <v>344</v>
      </c>
      <c r="C125" s="66">
        <v>2772</v>
      </c>
      <c r="D125" t="s">
        <v>345</v>
      </c>
      <c r="E125" s="67">
        <v>554</v>
      </c>
      <c r="F125" s="67">
        <v>559</v>
      </c>
      <c r="G125" s="67">
        <v>567</v>
      </c>
      <c r="H125" s="67">
        <v>587</v>
      </c>
      <c r="I125" s="67">
        <v>620</v>
      </c>
      <c r="J125" s="67">
        <v>681</v>
      </c>
      <c r="K125" t="s">
        <v>139</v>
      </c>
    </row>
    <row r="126" spans="1:11" x14ac:dyDescent="0.2">
      <c r="A126" t="s">
        <v>344</v>
      </c>
      <c r="B126" t="s">
        <v>344</v>
      </c>
      <c r="C126" s="66">
        <v>2872</v>
      </c>
      <c r="D126" t="s">
        <v>346</v>
      </c>
      <c r="E126" s="67">
        <v>592</v>
      </c>
      <c r="F126" s="67">
        <v>597</v>
      </c>
      <c r="G126" s="67">
        <v>606</v>
      </c>
      <c r="H126" s="67">
        <v>626</v>
      </c>
      <c r="I126" s="67">
        <v>662</v>
      </c>
      <c r="J126" s="67">
        <v>727</v>
      </c>
      <c r="K126" t="s">
        <v>139</v>
      </c>
    </row>
    <row r="127" spans="1:11" x14ac:dyDescent="0.2">
      <c r="A127" t="s">
        <v>344</v>
      </c>
      <c r="B127" t="s">
        <v>344</v>
      </c>
      <c r="C127" s="66">
        <v>2782</v>
      </c>
      <c r="D127" t="s">
        <v>347</v>
      </c>
      <c r="E127" s="67">
        <v>587</v>
      </c>
      <c r="F127" s="67">
        <v>593</v>
      </c>
      <c r="G127" s="67">
        <v>601</v>
      </c>
      <c r="H127" s="67">
        <v>622</v>
      </c>
      <c r="I127" s="67">
        <v>658</v>
      </c>
      <c r="J127" s="67">
        <v>722</v>
      </c>
      <c r="K127" t="s">
        <v>139</v>
      </c>
    </row>
    <row r="128" spans="1:11" x14ac:dyDescent="0.2">
      <c r="A128" t="s">
        <v>344</v>
      </c>
      <c r="B128" t="s">
        <v>344</v>
      </c>
      <c r="C128" s="66">
        <v>2882</v>
      </c>
      <c r="D128" t="s">
        <v>348</v>
      </c>
      <c r="E128" s="67">
        <v>623</v>
      </c>
      <c r="F128" s="67">
        <v>629</v>
      </c>
      <c r="G128" s="67">
        <v>639</v>
      </c>
      <c r="H128" s="67">
        <v>660</v>
      </c>
      <c r="I128" s="67">
        <v>698</v>
      </c>
      <c r="J128" s="67">
        <v>767</v>
      </c>
      <c r="K128" t="s">
        <v>139</v>
      </c>
    </row>
    <row r="129" spans="1:11" x14ac:dyDescent="0.2">
      <c r="A129" t="s">
        <v>344</v>
      </c>
      <c r="B129" t="s">
        <v>344</v>
      </c>
      <c r="C129" s="66">
        <v>8300130</v>
      </c>
      <c r="D129" t="s">
        <v>249</v>
      </c>
      <c r="E129" t="s">
        <v>139</v>
      </c>
      <c r="F129" t="s">
        <v>139</v>
      </c>
      <c r="G129" t="s">
        <v>139</v>
      </c>
      <c r="H129" t="s">
        <v>139</v>
      </c>
      <c r="I129" t="s">
        <v>139</v>
      </c>
      <c r="J129" t="s">
        <v>139</v>
      </c>
      <c r="K129" s="67">
        <v>147</v>
      </c>
    </row>
    <row r="130" spans="1:11" x14ac:dyDescent="0.2">
      <c r="A130" t="s">
        <v>344</v>
      </c>
      <c r="B130" t="s">
        <v>344</v>
      </c>
      <c r="C130" s="68" t="s">
        <v>250</v>
      </c>
      <c r="D130" t="s">
        <v>251</v>
      </c>
      <c r="E130" t="s">
        <v>139</v>
      </c>
      <c r="F130" t="s">
        <v>139</v>
      </c>
      <c r="G130" t="s">
        <v>139</v>
      </c>
      <c r="H130" t="s">
        <v>139</v>
      </c>
      <c r="I130" t="s">
        <v>139</v>
      </c>
      <c r="J130" t="s">
        <v>139</v>
      </c>
      <c r="K130" s="67">
        <v>147</v>
      </c>
    </row>
    <row r="131" spans="1:11" x14ac:dyDescent="0.2">
      <c r="A131" t="s">
        <v>344</v>
      </c>
      <c r="B131" t="s">
        <v>344</v>
      </c>
      <c r="C131" s="66">
        <v>8700130</v>
      </c>
      <c r="D131" t="s">
        <v>255</v>
      </c>
      <c r="E131" t="s">
        <v>139</v>
      </c>
      <c r="F131" t="s">
        <v>139</v>
      </c>
      <c r="G131" t="s">
        <v>139</v>
      </c>
      <c r="H131" t="s">
        <v>139</v>
      </c>
      <c r="I131" t="s">
        <v>139</v>
      </c>
      <c r="J131" t="s">
        <v>139</v>
      </c>
      <c r="K131" s="67">
        <v>161</v>
      </c>
    </row>
    <row r="132" spans="1:11" x14ac:dyDescent="0.2">
      <c r="A132" t="s">
        <v>344</v>
      </c>
      <c r="B132" t="s">
        <v>344</v>
      </c>
      <c r="C132" s="68" t="s">
        <v>256</v>
      </c>
      <c r="D132" t="s">
        <v>257</v>
      </c>
      <c r="E132" t="s">
        <v>139</v>
      </c>
      <c r="F132" t="s">
        <v>139</v>
      </c>
      <c r="G132" t="s">
        <v>139</v>
      </c>
      <c r="H132" t="s">
        <v>139</v>
      </c>
      <c r="I132" t="s">
        <v>139</v>
      </c>
      <c r="J132" t="s">
        <v>139</v>
      </c>
      <c r="K132" s="67">
        <v>161</v>
      </c>
    </row>
    <row r="133" spans="1:11" x14ac:dyDescent="0.2">
      <c r="A133" t="s">
        <v>344</v>
      </c>
      <c r="B133" t="s">
        <v>344</v>
      </c>
      <c r="C133" s="66">
        <v>8700280</v>
      </c>
      <c r="D133" t="s">
        <v>258</v>
      </c>
      <c r="E133" t="s">
        <v>139</v>
      </c>
      <c r="F133" t="s">
        <v>139</v>
      </c>
      <c r="G133" t="s">
        <v>139</v>
      </c>
      <c r="H133" t="s">
        <v>139</v>
      </c>
      <c r="I133" t="s">
        <v>139</v>
      </c>
      <c r="J133" t="s">
        <v>139</v>
      </c>
      <c r="K133" s="67">
        <v>239</v>
      </c>
    </row>
    <row r="134" spans="1:11" x14ac:dyDescent="0.2">
      <c r="A134" t="s">
        <v>344</v>
      </c>
      <c r="B134" t="s">
        <v>344</v>
      </c>
      <c r="C134" s="68" t="s">
        <v>259</v>
      </c>
      <c r="D134" t="s">
        <v>260</v>
      </c>
      <c r="E134" t="s">
        <v>139</v>
      </c>
      <c r="F134" t="s">
        <v>139</v>
      </c>
      <c r="G134" t="s">
        <v>139</v>
      </c>
      <c r="H134" t="s">
        <v>139</v>
      </c>
      <c r="I134" t="s">
        <v>139</v>
      </c>
      <c r="J134" t="s">
        <v>139</v>
      </c>
      <c r="K134" s="67">
        <v>239</v>
      </c>
    </row>
    <row r="135" spans="1:11" x14ac:dyDescent="0.2">
      <c r="A135" t="s">
        <v>344</v>
      </c>
      <c r="B135" t="s">
        <v>344</v>
      </c>
      <c r="C135" s="68">
        <v>99561</v>
      </c>
      <c r="D135" t="s">
        <v>349</v>
      </c>
      <c r="E135" t="s">
        <v>139</v>
      </c>
      <c r="F135" t="s">
        <v>139</v>
      </c>
      <c r="G135" t="s">
        <v>139</v>
      </c>
      <c r="H135" t="s">
        <v>139</v>
      </c>
      <c r="I135" t="s">
        <v>139</v>
      </c>
      <c r="J135" t="s">
        <v>139</v>
      </c>
      <c r="K135" s="67">
        <v>39</v>
      </c>
    </row>
    <row r="136" spans="1:11" x14ac:dyDescent="0.2">
      <c r="A136" t="s">
        <v>344</v>
      </c>
      <c r="B136" t="s">
        <v>344</v>
      </c>
      <c r="C136" s="68">
        <v>99560</v>
      </c>
      <c r="D136" t="s">
        <v>350</v>
      </c>
      <c r="E136" t="s">
        <v>139</v>
      </c>
      <c r="F136" t="s">
        <v>139</v>
      </c>
      <c r="G136" t="s">
        <v>139</v>
      </c>
      <c r="H136" t="s">
        <v>139</v>
      </c>
      <c r="I136" t="s">
        <v>139</v>
      </c>
      <c r="J136" t="s">
        <v>139</v>
      </c>
      <c r="K136" s="67">
        <v>39</v>
      </c>
    </row>
    <row r="137" spans="1:11" x14ac:dyDescent="0.2">
      <c r="A137" t="s">
        <v>344</v>
      </c>
      <c r="B137" t="s">
        <v>344</v>
      </c>
      <c r="C137" s="68">
        <v>200020</v>
      </c>
      <c r="D137" t="s">
        <v>351</v>
      </c>
      <c r="E137" t="s">
        <v>139</v>
      </c>
      <c r="F137" t="s">
        <v>139</v>
      </c>
      <c r="G137" t="s">
        <v>139</v>
      </c>
      <c r="H137" t="s">
        <v>139</v>
      </c>
      <c r="I137" t="s">
        <v>139</v>
      </c>
      <c r="J137" t="s">
        <v>139</v>
      </c>
      <c r="K137" s="67">
        <v>58</v>
      </c>
    </row>
    <row r="138" spans="1:11" x14ac:dyDescent="0.2">
      <c r="A138" t="s">
        <v>344</v>
      </c>
      <c r="B138" t="s">
        <v>344</v>
      </c>
      <c r="C138" s="68">
        <v>42000</v>
      </c>
      <c r="D138" t="s">
        <v>352</v>
      </c>
      <c r="E138" t="s">
        <v>139</v>
      </c>
      <c r="F138" t="s">
        <v>139</v>
      </c>
      <c r="G138" t="s">
        <v>139</v>
      </c>
      <c r="H138" t="s">
        <v>139</v>
      </c>
      <c r="I138" t="s">
        <v>139</v>
      </c>
      <c r="J138" t="s">
        <v>139</v>
      </c>
      <c r="K138" s="67">
        <v>0</v>
      </c>
    </row>
    <row r="139" spans="1:11" x14ac:dyDescent="0.2">
      <c r="A139" t="s">
        <v>344</v>
      </c>
      <c r="B139" t="s">
        <v>344</v>
      </c>
      <c r="C139" s="68" t="s">
        <v>271</v>
      </c>
      <c r="D139" t="s">
        <v>272</v>
      </c>
      <c r="E139" t="s">
        <v>139</v>
      </c>
      <c r="F139" t="s">
        <v>139</v>
      </c>
      <c r="G139" t="s">
        <v>139</v>
      </c>
      <c r="H139" t="s">
        <v>139</v>
      </c>
      <c r="I139" t="s">
        <v>139</v>
      </c>
      <c r="J139" t="s">
        <v>139</v>
      </c>
      <c r="K139" s="67">
        <v>0</v>
      </c>
    </row>
    <row r="140" spans="1:11" x14ac:dyDescent="0.2">
      <c r="A140" t="s">
        <v>344</v>
      </c>
      <c r="B140" t="s">
        <v>344</v>
      </c>
      <c r="C140" s="68" t="s">
        <v>269</v>
      </c>
      <c r="D140" t="s">
        <v>270</v>
      </c>
      <c r="E140" t="s">
        <v>139</v>
      </c>
      <c r="F140" t="s">
        <v>139</v>
      </c>
      <c r="G140" t="s">
        <v>139</v>
      </c>
      <c r="H140" t="s">
        <v>139</v>
      </c>
      <c r="I140" t="s">
        <v>139</v>
      </c>
      <c r="J140" t="s">
        <v>139</v>
      </c>
      <c r="K140" s="67">
        <v>0</v>
      </c>
    </row>
    <row r="141" spans="1:11" x14ac:dyDescent="0.2">
      <c r="A141" t="s">
        <v>344</v>
      </c>
      <c r="B141" t="s">
        <v>344</v>
      </c>
      <c r="C141" s="68" t="s">
        <v>267</v>
      </c>
      <c r="D141" t="s">
        <v>268</v>
      </c>
      <c r="E141" t="s">
        <v>139</v>
      </c>
      <c r="F141" t="s">
        <v>139</v>
      </c>
      <c r="G141" t="s">
        <v>139</v>
      </c>
      <c r="H141" t="s">
        <v>139</v>
      </c>
      <c r="I141" t="s">
        <v>139</v>
      </c>
      <c r="J141" t="s">
        <v>139</v>
      </c>
      <c r="K141" s="67">
        <v>0</v>
      </c>
    </row>
    <row r="142" spans="1:11" x14ac:dyDescent="0.2">
      <c r="A142" t="s">
        <v>344</v>
      </c>
      <c r="B142" t="s">
        <v>344</v>
      </c>
      <c r="C142" s="68" t="s">
        <v>353</v>
      </c>
      <c r="D142" t="s">
        <v>354</v>
      </c>
      <c r="E142" t="s">
        <v>139</v>
      </c>
      <c r="F142" t="s">
        <v>139</v>
      </c>
      <c r="G142" t="s">
        <v>139</v>
      </c>
      <c r="H142" t="s">
        <v>139</v>
      </c>
      <c r="I142" t="s">
        <v>139</v>
      </c>
      <c r="J142" t="s">
        <v>139</v>
      </c>
      <c r="K142" s="67">
        <v>6</v>
      </c>
    </row>
    <row r="143" spans="1:11" x14ac:dyDescent="0.2">
      <c r="A143" t="s">
        <v>344</v>
      </c>
      <c r="B143" t="s">
        <v>344</v>
      </c>
      <c r="C143" s="68" t="s">
        <v>355</v>
      </c>
      <c r="D143" t="s">
        <v>356</v>
      </c>
      <c r="E143" t="s">
        <v>139</v>
      </c>
      <c r="F143" t="s">
        <v>139</v>
      </c>
      <c r="G143" t="s">
        <v>139</v>
      </c>
      <c r="H143" t="s">
        <v>139</v>
      </c>
      <c r="I143" t="s">
        <v>139</v>
      </c>
      <c r="J143" t="s">
        <v>139</v>
      </c>
      <c r="K143" s="67">
        <v>6</v>
      </c>
    </row>
    <row r="144" spans="1:11" x14ac:dyDescent="0.2">
      <c r="A144" t="s">
        <v>344</v>
      </c>
      <c r="B144" t="s">
        <v>344</v>
      </c>
      <c r="C144" s="68" t="s">
        <v>357</v>
      </c>
      <c r="D144" t="s">
        <v>358</v>
      </c>
      <c r="E144" t="s">
        <v>139</v>
      </c>
      <c r="F144" t="s">
        <v>139</v>
      </c>
      <c r="G144" t="s">
        <v>139</v>
      </c>
      <c r="H144" t="s">
        <v>139</v>
      </c>
      <c r="I144" t="s">
        <v>139</v>
      </c>
      <c r="J144" t="s">
        <v>139</v>
      </c>
      <c r="K144" s="67">
        <v>22</v>
      </c>
    </row>
    <row r="145" spans="1:11" x14ac:dyDescent="0.2">
      <c r="A145" t="s">
        <v>344</v>
      </c>
      <c r="B145" t="s">
        <v>344</v>
      </c>
      <c r="C145" s="68" t="s">
        <v>359</v>
      </c>
      <c r="D145" t="s">
        <v>360</v>
      </c>
      <c r="E145" t="s">
        <v>139</v>
      </c>
      <c r="F145" t="s">
        <v>139</v>
      </c>
      <c r="G145" t="s">
        <v>139</v>
      </c>
      <c r="H145" t="s">
        <v>139</v>
      </c>
      <c r="I145" t="s">
        <v>139</v>
      </c>
      <c r="J145" t="s">
        <v>139</v>
      </c>
      <c r="K145" s="67">
        <v>22</v>
      </c>
    </row>
    <row r="146" spans="1:11" x14ac:dyDescent="0.2">
      <c r="A146" t="s">
        <v>344</v>
      </c>
      <c r="B146" t="s">
        <v>344</v>
      </c>
      <c r="C146" s="68" t="s">
        <v>361</v>
      </c>
      <c r="D146" t="s">
        <v>362</v>
      </c>
      <c r="E146" t="s">
        <v>139</v>
      </c>
      <c r="F146" t="s">
        <v>139</v>
      </c>
      <c r="G146" t="s">
        <v>139</v>
      </c>
      <c r="H146" t="s">
        <v>139</v>
      </c>
      <c r="I146" t="s">
        <v>139</v>
      </c>
      <c r="J146" t="s">
        <v>139</v>
      </c>
      <c r="K146" s="67">
        <v>88</v>
      </c>
    </row>
    <row r="147" spans="1:11" x14ac:dyDescent="0.2">
      <c r="A147" t="s">
        <v>344</v>
      </c>
      <c r="B147" t="s">
        <v>344</v>
      </c>
      <c r="C147" s="68" t="s">
        <v>363</v>
      </c>
      <c r="D147" t="s">
        <v>364</v>
      </c>
      <c r="E147" t="s">
        <v>139</v>
      </c>
      <c r="F147" t="s">
        <v>139</v>
      </c>
      <c r="G147" t="s">
        <v>139</v>
      </c>
      <c r="H147" t="s">
        <v>139</v>
      </c>
      <c r="I147" t="s">
        <v>139</v>
      </c>
      <c r="J147" t="s">
        <v>139</v>
      </c>
      <c r="K147" s="67">
        <v>0</v>
      </c>
    </row>
    <row r="148" spans="1:11" x14ac:dyDescent="0.2">
      <c r="C148" s="68" t="s">
        <v>365</v>
      </c>
      <c r="D148" t="s">
        <v>366</v>
      </c>
      <c r="K148" s="67">
        <v>0</v>
      </c>
    </row>
    <row r="149" spans="1:11" x14ac:dyDescent="0.2">
      <c r="A149" t="s">
        <v>344</v>
      </c>
      <c r="B149" t="s">
        <v>344</v>
      </c>
      <c r="C149" s="68" t="s">
        <v>367</v>
      </c>
      <c r="D149" t="s">
        <v>368</v>
      </c>
      <c r="E149" t="s">
        <v>139</v>
      </c>
      <c r="F149" t="s">
        <v>139</v>
      </c>
      <c r="G149" t="s">
        <v>139</v>
      </c>
      <c r="H149" t="s">
        <v>139</v>
      </c>
      <c r="I149" t="s">
        <v>139</v>
      </c>
      <c r="J149" t="s">
        <v>139</v>
      </c>
      <c r="K149" s="67">
        <v>50</v>
      </c>
    </row>
    <row r="150" spans="1:11" x14ac:dyDescent="0.2">
      <c r="A150" t="s">
        <v>344</v>
      </c>
      <c r="B150" t="s">
        <v>344</v>
      </c>
      <c r="C150" s="68" t="s">
        <v>369</v>
      </c>
      <c r="D150" t="s">
        <v>370</v>
      </c>
      <c r="E150" t="s">
        <v>139</v>
      </c>
      <c r="F150" t="s">
        <v>139</v>
      </c>
      <c r="G150" t="s">
        <v>139</v>
      </c>
      <c r="H150" t="s">
        <v>139</v>
      </c>
      <c r="I150" t="s">
        <v>139</v>
      </c>
      <c r="J150" t="s">
        <v>139</v>
      </c>
      <c r="K150" s="67">
        <v>16</v>
      </c>
    </row>
    <row r="151" spans="1:11" x14ac:dyDescent="0.2">
      <c r="A151" t="s">
        <v>344</v>
      </c>
      <c r="B151" t="s">
        <v>344</v>
      </c>
      <c r="C151" s="68" t="s">
        <v>371</v>
      </c>
      <c r="D151" t="s">
        <v>372</v>
      </c>
      <c r="E151" t="s">
        <v>139</v>
      </c>
      <c r="F151" t="s">
        <v>139</v>
      </c>
      <c r="G151" t="s">
        <v>139</v>
      </c>
      <c r="H151" t="s">
        <v>139</v>
      </c>
      <c r="I151" t="s">
        <v>139</v>
      </c>
      <c r="J151" t="s">
        <v>139</v>
      </c>
      <c r="K151" s="67">
        <v>16</v>
      </c>
    </row>
    <row r="152" spans="1:11" x14ac:dyDescent="0.2">
      <c r="A152" t="s">
        <v>344</v>
      </c>
      <c r="B152" t="s">
        <v>344</v>
      </c>
      <c r="C152" s="68" t="s">
        <v>373</v>
      </c>
      <c r="D152" t="s">
        <v>374</v>
      </c>
      <c r="E152" t="s">
        <v>139</v>
      </c>
      <c r="F152" t="s">
        <v>139</v>
      </c>
      <c r="G152" t="s">
        <v>139</v>
      </c>
      <c r="H152" t="s">
        <v>139</v>
      </c>
      <c r="I152" t="s">
        <v>139</v>
      </c>
      <c r="J152" t="s">
        <v>139</v>
      </c>
      <c r="K152" s="67">
        <v>106</v>
      </c>
    </row>
    <row r="153" spans="1:11" x14ac:dyDescent="0.2">
      <c r="A153" t="s">
        <v>344</v>
      </c>
      <c r="B153" t="s">
        <v>344</v>
      </c>
      <c r="C153" s="68">
        <v>56400</v>
      </c>
      <c r="D153" t="s">
        <v>375</v>
      </c>
      <c r="E153" t="s">
        <v>139</v>
      </c>
      <c r="F153" t="s">
        <v>139</v>
      </c>
      <c r="G153" t="s">
        <v>139</v>
      </c>
      <c r="H153" t="s">
        <v>139</v>
      </c>
      <c r="I153" t="s">
        <v>139</v>
      </c>
      <c r="J153" t="s">
        <v>139</v>
      </c>
      <c r="K153" s="67">
        <v>32</v>
      </c>
    </row>
    <row r="154" spans="1:11" x14ac:dyDescent="0.2">
      <c r="C154" s="66">
        <v>125104</v>
      </c>
      <c r="D154" t="s">
        <v>376</v>
      </c>
      <c r="K154" s="67">
        <v>0</v>
      </c>
    </row>
    <row r="155" spans="1:11" x14ac:dyDescent="0.2">
      <c r="A155" t="s">
        <v>344</v>
      </c>
      <c r="B155" t="s">
        <v>344</v>
      </c>
      <c r="C155" s="68">
        <v>125108</v>
      </c>
      <c r="D155" t="s">
        <v>377</v>
      </c>
      <c r="E155" t="s">
        <v>139</v>
      </c>
      <c r="F155" t="s">
        <v>139</v>
      </c>
      <c r="G155" t="s">
        <v>139</v>
      </c>
      <c r="H155" t="s">
        <v>139</v>
      </c>
      <c r="I155" t="s">
        <v>139</v>
      </c>
      <c r="J155" t="s">
        <v>139</v>
      </c>
      <c r="K155" s="67">
        <v>0</v>
      </c>
    </row>
    <row r="156" spans="1:11" x14ac:dyDescent="0.2">
      <c r="A156" t="s">
        <v>344</v>
      </c>
      <c r="B156" t="s">
        <v>344</v>
      </c>
      <c r="C156" s="68">
        <v>71400</v>
      </c>
      <c r="D156" t="s">
        <v>378</v>
      </c>
      <c r="E156" t="s">
        <v>139</v>
      </c>
      <c r="F156" t="s">
        <v>139</v>
      </c>
      <c r="G156" t="s">
        <v>139</v>
      </c>
      <c r="H156" t="s">
        <v>139</v>
      </c>
      <c r="I156" t="s">
        <v>139</v>
      </c>
      <c r="J156" t="s">
        <v>139</v>
      </c>
      <c r="K156" s="67">
        <v>31</v>
      </c>
    </row>
    <row r="157" spans="1:11" x14ac:dyDescent="0.2">
      <c r="A157" t="s">
        <v>344</v>
      </c>
      <c r="B157" t="s">
        <v>344</v>
      </c>
      <c r="C157" s="68">
        <v>71810</v>
      </c>
      <c r="D157" t="s">
        <v>379</v>
      </c>
      <c r="E157" t="s">
        <v>139</v>
      </c>
      <c r="F157" t="s">
        <v>139</v>
      </c>
      <c r="G157" t="s">
        <v>139</v>
      </c>
      <c r="H157" t="s">
        <v>139</v>
      </c>
      <c r="I157" t="s">
        <v>139</v>
      </c>
      <c r="J157" t="s">
        <v>139</v>
      </c>
      <c r="K157" s="67">
        <v>0</v>
      </c>
    </row>
    <row r="158" spans="1:11" x14ac:dyDescent="0.2">
      <c r="A158" t="s">
        <v>344</v>
      </c>
      <c r="B158" t="s">
        <v>344</v>
      </c>
      <c r="C158" s="68">
        <v>7110050</v>
      </c>
      <c r="D158" t="s">
        <v>380</v>
      </c>
      <c r="E158" t="s">
        <v>139</v>
      </c>
      <c r="F158" t="s">
        <v>139</v>
      </c>
      <c r="G158" t="s">
        <v>139</v>
      </c>
      <c r="H158" t="s">
        <v>139</v>
      </c>
      <c r="I158" t="s">
        <v>139</v>
      </c>
      <c r="J158" t="s">
        <v>139</v>
      </c>
      <c r="K158" s="67">
        <v>0</v>
      </c>
    </row>
    <row r="159" spans="1:11" x14ac:dyDescent="0.2">
      <c r="A159" t="s">
        <v>344</v>
      </c>
      <c r="B159" t="s">
        <v>344</v>
      </c>
      <c r="C159" s="68">
        <v>7110060</v>
      </c>
      <c r="D159" t="s">
        <v>381</v>
      </c>
      <c r="E159" t="s">
        <v>139</v>
      </c>
      <c r="F159" t="s">
        <v>139</v>
      </c>
      <c r="G159" t="s">
        <v>139</v>
      </c>
      <c r="H159" t="s">
        <v>139</v>
      </c>
      <c r="I159" t="s">
        <v>139</v>
      </c>
      <c r="J159" t="s">
        <v>139</v>
      </c>
      <c r="K159" s="67">
        <v>0</v>
      </c>
    </row>
    <row r="160" spans="1:11" x14ac:dyDescent="0.2">
      <c r="C160" s="68"/>
      <c r="K160" s="67"/>
    </row>
    <row r="161" spans="1:11" x14ac:dyDescent="0.2">
      <c r="A161" t="s">
        <v>382</v>
      </c>
      <c r="B161" t="s">
        <v>382</v>
      </c>
      <c r="C161" s="66">
        <v>2678</v>
      </c>
      <c r="D161" t="s">
        <v>383</v>
      </c>
      <c r="E161" s="67">
        <v>644</v>
      </c>
      <c r="F161" s="67">
        <v>650</v>
      </c>
      <c r="G161" s="67">
        <v>660</v>
      </c>
      <c r="H161" s="67">
        <v>682</v>
      </c>
      <c r="I161" s="67">
        <v>721</v>
      </c>
      <c r="J161" s="67">
        <v>793</v>
      </c>
      <c r="K161" t="s">
        <v>139</v>
      </c>
    </row>
    <row r="162" spans="1:11" x14ac:dyDescent="0.2">
      <c r="A162" t="s">
        <v>382</v>
      </c>
      <c r="B162" t="s">
        <v>382</v>
      </c>
      <c r="C162" s="66">
        <v>2688</v>
      </c>
      <c r="D162" t="s">
        <v>384</v>
      </c>
      <c r="E162" s="67">
        <v>666</v>
      </c>
      <c r="F162" s="67">
        <v>672</v>
      </c>
      <c r="G162" s="67">
        <v>682</v>
      </c>
      <c r="H162" s="67">
        <v>706</v>
      </c>
      <c r="I162" s="67">
        <v>746</v>
      </c>
      <c r="J162" s="67">
        <v>820</v>
      </c>
      <c r="K162" t="s">
        <v>139</v>
      </c>
    </row>
    <row r="163" spans="1:11" x14ac:dyDescent="0.2">
      <c r="A163" t="s">
        <v>382</v>
      </c>
      <c r="B163" t="s">
        <v>382</v>
      </c>
      <c r="C163" s="68" t="s">
        <v>385</v>
      </c>
      <c r="D163" t="s">
        <v>386</v>
      </c>
      <c r="E163" s="67">
        <v>690</v>
      </c>
      <c r="F163" s="67">
        <v>696</v>
      </c>
      <c r="G163" s="67">
        <v>707</v>
      </c>
      <c r="H163" s="67">
        <v>730</v>
      </c>
      <c r="I163" s="67">
        <v>772</v>
      </c>
      <c r="J163" s="67">
        <v>849</v>
      </c>
      <c r="K163" t="s">
        <v>139</v>
      </c>
    </row>
    <row r="164" spans="1:11" x14ac:dyDescent="0.2">
      <c r="A164" t="s">
        <v>382</v>
      </c>
      <c r="B164" t="s">
        <v>382</v>
      </c>
      <c r="C164" s="68">
        <v>99561</v>
      </c>
      <c r="D164" t="s">
        <v>349</v>
      </c>
      <c r="E164" t="s">
        <v>139</v>
      </c>
      <c r="F164" t="s">
        <v>139</v>
      </c>
      <c r="G164" t="s">
        <v>139</v>
      </c>
      <c r="H164" t="s">
        <v>139</v>
      </c>
      <c r="I164" t="s">
        <v>139</v>
      </c>
      <c r="J164" t="s">
        <v>139</v>
      </c>
      <c r="K164" s="67">
        <v>39</v>
      </c>
    </row>
    <row r="165" spans="1:11" x14ac:dyDescent="0.2">
      <c r="A165" t="s">
        <v>382</v>
      </c>
      <c r="B165" t="s">
        <v>382</v>
      </c>
      <c r="C165" s="68">
        <v>99560</v>
      </c>
      <c r="D165" t="s">
        <v>350</v>
      </c>
      <c r="E165" t="s">
        <v>139</v>
      </c>
      <c r="F165" t="s">
        <v>139</v>
      </c>
      <c r="G165" t="s">
        <v>139</v>
      </c>
      <c r="H165" t="s">
        <v>139</v>
      </c>
      <c r="I165" t="s">
        <v>139</v>
      </c>
      <c r="J165" t="s">
        <v>139</v>
      </c>
      <c r="K165" s="67">
        <v>39</v>
      </c>
    </row>
    <row r="166" spans="1:11" x14ac:dyDescent="0.2">
      <c r="A166" t="s">
        <v>382</v>
      </c>
      <c r="B166" t="s">
        <v>382</v>
      </c>
      <c r="C166" s="68" t="s">
        <v>357</v>
      </c>
      <c r="D166" t="s">
        <v>358</v>
      </c>
      <c r="E166" t="s">
        <v>139</v>
      </c>
      <c r="F166" t="s">
        <v>139</v>
      </c>
      <c r="G166" t="s">
        <v>139</v>
      </c>
      <c r="H166" t="s">
        <v>139</v>
      </c>
      <c r="I166" t="s">
        <v>139</v>
      </c>
      <c r="J166" t="s">
        <v>139</v>
      </c>
      <c r="K166" s="67">
        <v>22</v>
      </c>
    </row>
    <row r="167" spans="1:11" x14ac:dyDescent="0.2">
      <c r="A167" t="s">
        <v>382</v>
      </c>
      <c r="B167" t="s">
        <v>382</v>
      </c>
      <c r="C167" s="68" t="s">
        <v>387</v>
      </c>
      <c r="D167" t="s">
        <v>388</v>
      </c>
      <c r="E167" t="s">
        <v>139</v>
      </c>
      <c r="F167" t="s">
        <v>139</v>
      </c>
      <c r="G167" t="s">
        <v>139</v>
      </c>
      <c r="H167" t="s">
        <v>139</v>
      </c>
      <c r="I167" t="s">
        <v>139</v>
      </c>
      <c r="J167" t="s">
        <v>139</v>
      </c>
      <c r="K167" s="67">
        <v>0</v>
      </c>
    </row>
    <row r="168" spans="1:11" x14ac:dyDescent="0.2">
      <c r="A168" t="s">
        <v>382</v>
      </c>
      <c r="B168" t="s">
        <v>382</v>
      </c>
      <c r="C168" s="68" t="s">
        <v>365</v>
      </c>
      <c r="D168" t="s">
        <v>368</v>
      </c>
      <c r="E168" t="s">
        <v>139</v>
      </c>
      <c r="F168" t="s">
        <v>139</v>
      </c>
      <c r="G168" t="s">
        <v>139</v>
      </c>
      <c r="H168" t="s">
        <v>139</v>
      </c>
      <c r="I168" t="s">
        <v>139</v>
      </c>
      <c r="J168" t="s">
        <v>139</v>
      </c>
      <c r="K168" s="67">
        <v>50</v>
      </c>
    </row>
    <row r="169" spans="1:11" x14ac:dyDescent="0.2">
      <c r="C169" s="68" t="s">
        <v>369</v>
      </c>
      <c r="D169" t="s">
        <v>370</v>
      </c>
      <c r="E169" t="s">
        <v>139</v>
      </c>
      <c r="F169" t="s">
        <v>139</v>
      </c>
      <c r="G169" t="s">
        <v>139</v>
      </c>
      <c r="H169" t="s">
        <v>139</v>
      </c>
      <c r="I169" t="s">
        <v>139</v>
      </c>
      <c r="J169" t="s">
        <v>139</v>
      </c>
      <c r="K169" s="67">
        <v>16</v>
      </c>
    </row>
    <row r="170" spans="1:11" x14ac:dyDescent="0.2">
      <c r="A170" t="s">
        <v>382</v>
      </c>
      <c r="B170" t="s">
        <v>382</v>
      </c>
      <c r="C170" s="68" t="s">
        <v>371</v>
      </c>
      <c r="D170" t="s">
        <v>372</v>
      </c>
      <c r="E170" t="s">
        <v>139</v>
      </c>
      <c r="F170" t="s">
        <v>139</v>
      </c>
      <c r="G170" t="s">
        <v>139</v>
      </c>
      <c r="H170" t="s">
        <v>139</v>
      </c>
      <c r="I170" t="s">
        <v>139</v>
      </c>
      <c r="J170" t="s">
        <v>139</v>
      </c>
      <c r="K170" s="67">
        <v>16</v>
      </c>
    </row>
    <row r="171" spans="1:11" x14ac:dyDescent="0.2">
      <c r="A171" t="s">
        <v>382</v>
      </c>
      <c r="B171" t="s">
        <v>382</v>
      </c>
      <c r="C171" s="68" t="s">
        <v>373</v>
      </c>
      <c r="D171" t="s">
        <v>374</v>
      </c>
      <c r="E171" t="s">
        <v>139</v>
      </c>
      <c r="F171" t="s">
        <v>139</v>
      </c>
      <c r="G171" t="s">
        <v>139</v>
      </c>
      <c r="H171" t="s">
        <v>139</v>
      </c>
      <c r="I171" t="s">
        <v>139</v>
      </c>
      <c r="J171" t="s">
        <v>139</v>
      </c>
      <c r="K171" s="67">
        <v>106</v>
      </c>
    </row>
    <row r="172" spans="1:11" x14ac:dyDescent="0.2">
      <c r="A172" t="s">
        <v>382</v>
      </c>
      <c r="B172" t="s">
        <v>382</v>
      </c>
      <c r="C172" s="68" t="s">
        <v>361</v>
      </c>
      <c r="D172" t="s">
        <v>362</v>
      </c>
      <c r="E172" t="s">
        <v>139</v>
      </c>
      <c r="F172" t="s">
        <v>139</v>
      </c>
      <c r="G172" t="s">
        <v>139</v>
      </c>
      <c r="H172" t="s">
        <v>139</v>
      </c>
      <c r="I172" t="s">
        <v>139</v>
      </c>
      <c r="J172" t="s">
        <v>139</v>
      </c>
      <c r="K172" s="67">
        <v>88</v>
      </c>
    </row>
    <row r="173" spans="1:11" x14ac:dyDescent="0.2">
      <c r="A173" t="s">
        <v>382</v>
      </c>
      <c r="B173" t="s">
        <v>382</v>
      </c>
      <c r="C173" s="66">
        <v>125104</v>
      </c>
      <c r="D173" t="s">
        <v>377</v>
      </c>
      <c r="E173" t="s">
        <v>139</v>
      </c>
      <c r="F173" t="s">
        <v>139</v>
      </c>
      <c r="G173" t="s">
        <v>139</v>
      </c>
      <c r="H173" t="s">
        <v>139</v>
      </c>
      <c r="I173" t="s">
        <v>139</v>
      </c>
      <c r="J173" t="s">
        <v>139</v>
      </c>
      <c r="K173" s="67">
        <v>0</v>
      </c>
    </row>
    <row r="174" spans="1:11" x14ac:dyDescent="0.2">
      <c r="A174" t="s">
        <v>382</v>
      </c>
      <c r="B174" t="s">
        <v>382</v>
      </c>
      <c r="C174" s="68">
        <v>125108</v>
      </c>
      <c r="D174" t="s">
        <v>376</v>
      </c>
      <c r="E174" t="s">
        <v>139</v>
      </c>
      <c r="F174" t="s">
        <v>139</v>
      </c>
      <c r="G174" t="s">
        <v>139</v>
      </c>
      <c r="H174" t="s">
        <v>139</v>
      </c>
      <c r="I174" t="s">
        <v>139</v>
      </c>
      <c r="J174" t="s">
        <v>139</v>
      </c>
      <c r="K174" s="67">
        <v>0</v>
      </c>
    </row>
    <row r="175" spans="1:11" x14ac:dyDescent="0.2">
      <c r="A175" t="s">
        <v>382</v>
      </c>
      <c r="B175" t="s">
        <v>382</v>
      </c>
      <c r="C175" s="68">
        <v>71810</v>
      </c>
      <c r="D175" t="s">
        <v>379</v>
      </c>
      <c r="E175" t="s">
        <v>139</v>
      </c>
      <c r="F175" t="s">
        <v>139</v>
      </c>
      <c r="G175" t="s">
        <v>139</v>
      </c>
      <c r="H175" t="s">
        <v>139</v>
      </c>
      <c r="I175" t="s">
        <v>139</v>
      </c>
      <c r="J175" t="s">
        <v>139</v>
      </c>
      <c r="K175" s="67">
        <v>0</v>
      </c>
    </row>
    <row r="176" spans="1:11" x14ac:dyDescent="0.2">
      <c r="C176" s="68"/>
      <c r="K176" s="67"/>
    </row>
    <row r="177" spans="1:11" x14ac:dyDescent="0.2">
      <c r="A177" t="s">
        <v>389</v>
      </c>
      <c r="B177" t="s">
        <v>389</v>
      </c>
      <c r="C177" s="66">
        <v>4501</v>
      </c>
      <c r="D177" t="s">
        <v>390</v>
      </c>
      <c r="E177" s="67">
        <v>520</v>
      </c>
      <c r="F177" s="67">
        <v>525</v>
      </c>
      <c r="G177" s="67">
        <v>533</v>
      </c>
      <c r="H177" s="67">
        <v>552</v>
      </c>
      <c r="I177" s="67">
        <v>583</v>
      </c>
      <c r="J177" s="67">
        <v>641</v>
      </c>
      <c r="K177" t="s">
        <v>139</v>
      </c>
    </row>
    <row r="178" spans="1:11" x14ac:dyDescent="0.2">
      <c r="A178" t="s">
        <v>389</v>
      </c>
      <c r="B178" t="s">
        <v>389</v>
      </c>
      <c r="C178" s="66">
        <v>4502</v>
      </c>
      <c r="D178" t="s">
        <v>391</v>
      </c>
      <c r="E178" s="67">
        <v>381</v>
      </c>
      <c r="F178" s="67">
        <v>386</v>
      </c>
      <c r="G178" s="67">
        <v>391</v>
      </c>
      <c r="H178" s="67">
        <v>404</v>
      </c>
      <c r="I178" s="67">
        <v>427</v>
      </c>
      <c r="J178" s="67">
        <v>470</v>
      </c>
      <c r="K178" t="s">
        <v>139</v>
      </c>
    </row>
    <row r="179" spans="1:11" x14ac:dyDescent="0.2">
      <c r="A179" t="s">
        <v>389</v>
      </c>
      <c r="B179" t="s">
        <v>389</v>
      </c>
      <c r="C179" s="66">
        <v>4503</v>
      </c>
      <c r="D179" t="s">
        <v>392</v>
      </c>
      <c r="E179" s="67">
        <v>329</v>
      </c>
      <c r="F179" s="67">
        <v>333</v>
      </c>
      <c r="G179" s="67">
        <v>338</v>
      </c>
      <c r="H179" s="67">
        <v>350</v>
      </c>
      <c r="I179" s="67">
        <v>369</v>
      </c>
      <c r="J179" s="67">
        <v>406</v>
      </c>
      <c r="K179" t="s">
        <v>139</v>
      </c>
    </row>
    <row r="180" spans="1:11" x14ac:dyDescent="0.2">
      <c r="A180" t="s">
        <v>389</v>
      </c>
      <c r="B180" t="s">
        <v>389</v>
      </c>
      <c r="C180" s="66">
        <v>4511</v>
      </c>
      <c r="D180" t="s">
        <v>393</v>
      </c>
      <c r="E180" s="67">
        <v>507</v>
      </c>
      <c r="F180" s="67">
        <v>512</v>
      </c>
      <c r="G180" s="67">
        <v>519</v>
      </c>
      <c r="H180" s="67">
        <v>538</v>
      </c>
      <c r="I180" s="67">
        <v>568</v>
      </c>
      <c r="J180" s="67">
        <v>624</v>
      </c>
      <c r="K180" t="s">
        <v>139</v>
      </c>
    </row>
    <row r="181" spans="1:11" x14ac:dyDescent="0.2">
      <c r="A181" t="s">
        <v>389</v>
      </c>
      <c r="B181" t="s">
        <v>389</v>
      </c>
      <c r="C181" s="66">
        <v>4512</v>
      </c>
      <c r="D181" t="s">
        <v>394</v>
      </c>
      <c r="E181" s="67">
        <v>368</v>
      </c>
      <c r="F181" s="67">
        <v>371</v>
      </c>
      <c r="G181" s="67">
        <v>377</v>
      </c>
      <c r="H181" s="67">
        <v>390</v>
      </c>
      <c r="I181" s="67">
        <v>412</v>
      </c>
      <c r="J181" s="67">
        <v>453</v>
      </c>
      <c r="K181" t="s">
        <v>139</v>
      </c>
    </row>
    <row r="182" spans="1:11" x14ac:dyDescent="0.2">
      <c r="A182" t="s">
        <v>389</v>
      </c>
      <c r="B182" t="s">
        <v>389</v>
      </c>
      <c r="C182" s="66">
        <v>4513</v>
      </c>
      <c r="D182" t="s">
        <v>395</v>
      </c>
      <c r="E182" s="67">
        <v>315</v>
      </c>
      <c r="F182" s="67">
        <v>318</v>
      </c>
      <c r="G182" s="67">
        <v>323</v>
      </c>
      <c r="H182" s="67">
        <v>334</v>
      </c>
      <c r="I182" s="67">
        <v>353</v>
      </c>
      <c r="J182" s="67">
        <v>389</v>
      </c>
      <c r="K182" t="s">
        <v>139</v>
      </c>
    </row>
    <row r="183" spans="1:11" x14ac:dyDescent="0.2">
      <c r="A183" t="s">
        <v>389</v>
      </c>
      <c r="B183" t="s">
        <v>389</v>
      </c>
      <c r="C183" s="66">
        <v>4521</v>
      </c>
      <c r="D183" t="s">
        <v>396</v>
      </c>
      <c r="E183" s="67">
        <v>505</v>
      </c>
      <c r="F183" s="67">
        <v>510</v>
      </c>
      <c r="G183" s="67">
        <v>517</v>
      </c>
      <c r="H183" s="67">
        <v>536</v>
      </c>
      <c r="I183" s="67">
        <v>566</v>
      </c>
      <c r="J183" s="67">
        <v>622</v>
      </c>
      <c r="K183" t="s">
        <v>139</v>
      </c>
    </row>
    <row r="184" spans="1:11" x14ac:dyDescent="0.2">
      <c r="A184" t="s">
        <v>389</v>
      </c>
      <c r="B184" t="s">
        <v>389</v>
      </c>
      <c r="C184" s="66">
        <v>4522</v>
      </c>
      <c r="D184" t="s">
        <v>397</v>
      </c>
      <c r="E184" s="67">
        <v>365</v>
      </c>
      <c r="F184" s="67">
        <v>368</v>
      </c>
      <c r="G184" s="67">
        <v>374</v>
      </c>
      <c r="H184" s="67">
        <v>387</v>
      </c>
      <c r="I184" s="67">
        <v>409</v>
      </c>
      <c r="J184" s="67">
        <v>450</v>
      </c>
      <c r="K184" t="s">
        <v>139</v>
      </c>
    </row>
    <row r="185" spans="1:11" x14ac:dyDescent="0.2">
      <c r="A185" t="s">
        <v>389</v>
      </c>
      <c r="B185" t="s">
        <v>389</v>
      </c>
      <c r="C185" s="66">
        <v>4523</v>
      </c>
      <c r="D185" t="s">
        <v>398</v>
      </c>
      <c r="E185" s="67">
        <v>313</v>
      </c>
      <c r="F185" s="67">
        <v>316</v>
      </c>
      <c r="G185" s="67">
        <v>320</v>
      </c>
      <c r="H185" s="67">
        <v>332</v>
      </c>
      <c r="I185" s="67">
        <v>351</v>
      </c>
      <c r="J185" s="67">
        <v>386</v>
      </c>
      <c r="K185" t="s">
        <v>139</v>
      </c>
    </row>
    <row r="186" spans="1:11" x14ac:dyDescent="0.2">
      <c r="A186" t="s">
        <v>389</v>
      </c>
      <c r="B186" t="s">
        <v>389</v>
      </c>
      <c r="C186" s="66">
        <v>4545</v>
      </c>
      <c r="D186" t="s">
        <v>399</v>
      </c>
      <c r="E186" s="67">
        <v>523</v>
      </c>
      <c r="F186" s="67">
        <v>528</v>
      </c>
      <c r="G186" s="67">
        <v>537</v>
      </c>
      <c r="H186" s="67">
        <v>555</v>
      </c>
      <c r="I186" s="67">
        <v>587</v>
      </c>
      <c r="J186" s="67">
        <v>645</v>
      </c>
      <c r="K186" t="s">
        <v>139</v>
      </c>
    </row>
    <row r="187" spans="1:11" x14ac:dyDescent="0.2">
      <c r="A187" t="s">
        <v>389</v>
      </c>
      <c r="B187" t="s">
        <v>389</v>
      </c>
      <c r="C187" s="66">
        <v>4532</v>
      </c>
      <c r="D187" t="s">
        <v>400</v>
      </c>
      <c r="E187" t="s">
        <v>139</v>
      </c>
      <c r="F187" t="s">
        <v>139</v>
      </c>
      <c r="G187" t="s">
        <v>139</v>
      </c>
      <c r="H187" t="s">
        <v>139</v>
      </c>
      <c r="I187" t="s">
        <v>139</v>
      </c>
      <c r="J187" t="s">
        <v>139</v>
      </c>
      <c r="K187" s="67">
        <v>381</v>
      </c>
    </row>
    <row r="188" spans="1:11" x14ac:dyDescent="0.2">
      <c r="A188" t="s">
        <v>389</v>
      </c>
      <c r="B188" t="s">
        <v>389</v>
      </c>
      <c r="C188" s="66">
        <v>4533</v>
      </c>
      <c r="D188" t="s">
        <v>401</v>
      </c>
      <c r="E188" t="s">
        <v>139</v>
      </c>
      <c r="F188" t="s">
        <v>139</v>
      </c>
      <c r="G188" t="s">
        <v>139</v>
      </c>
      <c r="H188" t="s">
        <v>139</v>
      </c>
      <c r="I188" t="s">
        <v>139</v>
      </c>
      <c r="J188" t="s">
        <v>139</v>
      </c>
      <c r="K188" s="67">
        <v>328</v>
      </c>
    </row>
    <row r="189" spans="1:11" x14ac:dyDescent="0.2">
      <c r="A189" t="s">
        <v>389</v>
      </c>
      <c r="B189" t="s">
        <v>389</v>
      </c>
      <c r="C189" s="68">
        <v>42000</v>
      </c>
      <c r="D189" t="s">
        <v>352</v>
      </c>
      <c r="E189" t="s">
        <v>139</v>
      </c>
      <c r="F189" t="s">
        <v>139</v>
      </c>
      <c r="G189" t="s">
        <v>139</v>
      </c>
      <c r="H189" t="s">
        <v>139</v>
      </c>
      <c r="I189" t="s">
        <v>139</v>
      </c>
      <c r="J189" t="s">
        <v>139</v>
      </c>
      <c r="K189" s="67">
        <v>-22</v>
      </c>
    </row>
    <row r="190" spans="1:11" x14ac:dyDescent="0.2">
      <c r="A190" t="s">
        <v>389</v>
      </c>
      <c r="B190" t="s">
        <v>389</v>
      </c>
      <c r="C190" s="68" t="s">
        <v>271</v>
      </c>
      <c r="D190" t="s">
        <v>272</v>
      </c>
      <c r="E190" t="s">
        <v>139</v>
      </c>
      <c r="F190" t="s">
        <v>139</v>
      </c>
      <c r="G190" t="s">
        <v>139</v>
      </c>
      <c r="H190" t="s">
        <v>139</v>
      </c>
      <c r="I190" t="s">
        <v>139</v>
      </c>
      <c r="J190" t="s">
        <v>139</v>
      </c>
      <c r="K190" s="67">
        <v>-22</v>
      </c>
    </row>
    <row r="191" spans="1:11" x14ac:dyDescent="0.2">
      <c r="A191" t="s">
        <v>389</v>
      </c>
      <c r="B191" t="s">
        <v>389</v>
      </c>
      <c r="C191" s="68" t="s">
        <v>269</v>
      </c>
      <c r="D191" t="s">
        <v>274</v>
      </c>
      <c r="E191" t="s">
        <v>139</v>
      </c>
      <c r="F191" t="s">
        <v>139</v>
      </c>
      <c r="G191" t="s">
        <v>139</v>
      </c>
      <c r="H191" t="s">
        <v>139</v>
      </c>
      <c r="I191" t="s">
        <v>139</v>
      </c>
      <c r="J191" t="s">
        <v>139</v>
      </c>
      <c r="K191" s="67">
        <v>-22</v>
      </c>
    </row>
    <row r="192" spans="1:11" x14ac:dyDescent="0.2">
      <c r="A192" t="s">
        <v>389</v>
      </c>
      <c r="B192" t="s">
        <v>389</v>
      </c>
      <c r="C192" s="68" t="s">
        <v>267</v>
      </c>
      <c r="D192" t="s">
        <v>268</v>
      </c>
      <c r="E192" t="s">
        <v>139</v>
      </c>
      <c r="F192" t="s">
        <v>139</v>
      </c>
      <c r="G192" t="s">
        <v>139</v>
      </c>
      <c r="H192" t="s">
        <v>139</v>
      </c>
      <c r="I192" t="s">
        <v>139</v>
      </c>
      <c r="J192" t="s">
        <v>139</v>
      </c>
      <c r="K192" s="67">
        <v>-22</v>
      </c>
    </row>
    <row r="193" spans="1:11" x14ac:dyDescent="0.2">
      <c r="A193" t="s">
        <v>389</v>
      </c>
      <c r="B193" t="s">
        <v>389</v>
      </c>
      <c r="C193" s="68" t="s">
        <v>353</v>
      </c>
      <c r="D193" t="s">
        <v>270</v>
      </c>
      <c r="E193" t="s">
        <v>139</v>
      </c>
      <c r="F193" t="s">
        <v>139</v>
      </c>
      <c r="G193" t="s">
        <v>139</v>
      </c>
      <c r="H193" t="s">
        <v>139</v>
      </c>
      <c r="I193" t="s">
        <v>139</v>
      </c>
      <c r="J193" t="s">
        <v>139</v>
      </c>
      <c r="K193" s="67">
        <v>-22</v>
      </c>
    </row>
    <row r="194" spans="1:11" x14ac:dyDescent="0.2">
      <c r="A194" t="s">
        <v>389</v>
      </c>
      <c r="B194" t="s">
        <v>389</v>
      </c>
      <c r="C194" s="68" t="s">
        <v>355</v>
      </c>
      <c r="D194" t="s">
        <v>354</v>
      </c>
      <c r="E194" t="s">
        <v>139</v>
      </c>
      <c r="F194" t="s">
        <v>139</v>
      </c>
      <c r="G194" t="s">
        <v>139</v>
      </c>
      <c r="H194" t="s">
        <v>139</v>
      </c>
      <c r="I194" t="s">
        <v>139</v>
      </c>
      <c r="J194" t="s">
        <v>139</v>
      </c>
      <c r="K194" s="67">
        <v>-12</v>
      </c>
    </row>
    <row r="195" spans="1:11" x14ac:dyDescent="0.2">
      <c r="A195" t="s">
        <v>389</v>
      </c>
      <c r="B195" t="s">
        <v>389</v>
      </c>
      <c r="C195" s="68" t="s">
        <v>357</v>
      </c>
      <c r="D195" t="s">
        <v>356</v>
      </c>
      <c r="E195" t="s">
        <v>139</v>
      </c>
      <c r="F195" t="s">
        <v>139</v>
      </c>
      <c r="G195" t="s">
        <v>139</v>
      </c>
      <c r="H195" t="s">
        <v>139</v>
      </c>
      <c r="I195" t="s">
        <v>139</v>
      </c>
      <c r="J195" t="s">
        <v>139</v>
      </c>
      <c r="K195" s="67">
        <v>-12</v>
      </c>
    </row>
    <row r="196" spans="1:11" x14ac:dyDescent="0.2">
      <c r="A196" t="s">
        <v>389</v>
      </c>
      <c r="B196" t="s">
        <v>389</v>
      </c>
      <c r="C196" s="68" t="s">
        <v>359</v>
      </c>
      <c r="D196" t="s">
        <v>360</v>
      </c>
      <c r="E196" t="s">
        <v>139</v>
      </c>
      <c r="F196" t="s">
        <v>139</v>
      </c>
      <c r="G196" t="s">
        <v>139</v>
      </c>
      <c r="H196" t="s">
        <v>139</v>
      </c>
      <c r="I196" t="s">
        <v>139</v>
      </c>
      <c r="J196" t="s">
        <v>139</v>
      </c>
      <c r="K196" s="67">
        <v>0</v>
      </c>
    </row>
    <row r="197" spans="1:11" x14ac:dyDescent="0.2">
      <c r="A197" t="s">
        <v>389</v>
      </c>
      <c r="B197" t="s">
        <v>389</v>
      </c>
      <c r="C197" s="68" t="s">
        <v>361</v>
      </c>
      <c r="D197" t="s">
        <v>362</v>
      </c>
      <c r="E197" t="s">
        <v>139</v>
      </c>
      <c r="F197" t="s">
        <v>139</v>
      </c>
      <c r="G197" t="s">
        <v>139</v>
      </c>
      <c r="H197" t="s">
        <v>139</v>
      </c>
      <c r="I197" t="s">
        <v>139</v>
      </c>
      <c r="J197" t="s">
        <v>139</v>
      </c>
      <c r="K197" s="67">
        <v>88</v>
      </c>
    </row>
    <row r="198" spans="1:11" x14ac:dyDescent="0.2">
      <c r="A198" t="s">
        <v>389</v>
      </c>
      <c r="B198" t="s">
        <v>389</v>
      </c>
      <c r="C198" s="68" t="s">
        <v>363</v>
      </c>
      <c r="D198" t="s">
        <v>364</v>
      </c>
      <c r="E198" t="s">
        <v>139</v>
      </c>
      <c r="F198" t="s">
        <v>139</v>
      </c>
      <c r="G198" t="s">
        <v>139</v>
      </c>
      <c r="H198" t="s">
        <v>139</v>
      </c>
      <c r="I198" t="s">
        <v>139</v>
      </c>
      <c r="J198" t="s">
        <v>139</v>
      </c>
      <c r="K198" s="67">
        <v>0</v>
      </c>
    </row>
    <row r="199" spans="1:11" x14ac:dyDescent="0.2">
      <c r="C199" s="68" t="s">
        <v>365</v>
      </c>
      <c r="D199" t="s">
        <v>366</v>
      </c>
      <c r="K199" s="67">
        <v>0</v>
      </c>
    </row>
    <row r="200" spans="1:11" x14ac:dyDescent="0.2">
      <c r="A200" t="s">
        <v>389</v>
      </c>
      <c r="B200" t="s">
        <v>389</v>
      </c>
      <c r="C200" s="68" t="s">
        <v>367</v>
      </c>
      <c r="D200" t="s">
        <v>368</v>
      </c>
      <c r="E200" t="s">
        <v>139</v>
      </c>
      <c r="F200" t="s">
        <v>139</v>
      </c>
      <c r="G200" t="s">
        <v>139</v>
      </c>
      <c r="H200" t="s">
        <v>139</v>
      </c>
      <c r="I200" t="s">
        <v>139</v>
      </c>
      <c r="J200" t="s">
        <v>139</v>
      </c>
      <c r="K200" s="67">
        <v>50</v>
      </c>
    </row>
    <row r="201" spans="1:11" x14ac:dyDescent="0.2">
      <c r="A201" t="s">
        <v>389</v>
      </c>
      <c r="B201" t="s">
        <v>389</v>
      </c>
      <c r="C201" s="68" t="s">
        <v>369</v>
      </c>
      <c r="D201" t="s">
        <v>370</v>
      </c>
      <c r="E201" t="s">
        <v>139</v>
      </c>
      <c r="F201" t="s">
        <v>139</v>
      </c>
      <c r="G201" t="s">
        <v>139</v>
      </c>
      <c r="H201" t="s">
        <v>139</v>
      </c>
      <c r="I201" t="s">
        <v>139</v>
      </c>
      <c r="J201" t="s">
        <v>139</v>
      </c>
      <c r="K201" s="67">
        <v>16</v>
      </c>
    </row>
    <row r="202" spans="1:11" x14ac:dyDescent="0.2">
      <c r="A202" t="s">
        <v>389</v>
      </c>
      <c r="B202" t="s">
        <v>389</v>
      </c>
      <c r="C202" s="68" t="s">
        <v>371</v>
      </c>
      <c r="D202" t="s">
        <v>372</v>
      </c>
      <c r="E202" t="s">
        <v>139</v>
      </c>
      <c r="F202" t="s">
        <v>139</v>
      </c>
      <c r="G202" t="s">
        <v>139</v>
      </c>
      <c r="H202" t="s">
        <v>139</v>
      </c>
      <c r="I202" t="s">
        <v>139</v>
      </c>
      <c r="J202" t="s">
        <v>139</v>
      </c>
      <c r="K202" s="67">
        <v>16</v>
      </c>
    </row>
    <row r="203" spans="1:11" x14ac:dyDescent="0.2">
      <c r="A203" t="s">
        <v>389</v>
      </c>
      <c r="B203" t="s">
        <v>389</v>
      </c>
      <c r="C203" s="68" t="s">
        <v>373</v>
      </c>
      <c r="D203" t="s">
        <v>374</v>
      </c>
      <c r="E203" t="s">
        <v>139</v>
      </c>
      <c r="F203" t="s">
        <v>139</v>
      </c>
      <c r="G203" t="s">
        <v>139</v>
      </c>
      <c r="H203" t="s">
        <v>139</v>
      </c>
      <c r="I203" t="s">
        <v>139</v>
      </c>
      <c r="J203" t="s">
        <v>139</v>
      </c>
      <c r="K203" s="67">
        <v>106</v>
      </c>
    </row>
    <row r="204" spans="1:11" x14ac:dyDescent="0.2">
      <c r="A204" t="s">
        <v>389</v>
      </c>
      <c r="B204" t="s">
        <v>389</v>
      </c>
      <c r="C204" s="68">
        <v>56400</v>
      </c>
      <c r="D204" t="s">
        <v>402</v>
      </c>
      <c r="E204" t="s">
        <v>139</v>
      </c>
      <c r="F204" t="s">
        <v>139</v>
      </c>
      <c r="G204" t="s">
        <v>139</v>
      </c>
      <c r="H204" t="s">
        <v>139</v>
      </c>
      <c r="I204" t="s">
        <v>139</v>
      </c>
      <c r="J204" t="s">
        <v>139</v>
      </c>
      <c r="K204" s="67">
        <v>32</v>
      </c>
    </row>
    <row r="205" spans="1:11" x14ac:dyDescent="0.2">
      <c r="A205" t="s">
        <v>389</v>
      </c>
      <c r="B205" t="s">
        <v>389</v>
      </c>
      <c r="C205" s="68">
        <v>125104</v>
      </c>
      <c r="D205" t="s">
        <v>376</v>
      </c>
      <c r="E205" t="s">
        <v>139</v>
      </c>
      <c r="F205" t="s">
        <v>139</v>
      </c>
      <c r="G205" t="s">
        <v>139</v>
      </c>
      <c r="H205" t="s">
        <v>139</v>
      </c>
      <c r="I205" t="s">
        <v>139</v>
      </c>
      <c r="J205" t="s">
        <v>139</v>
      </c>
      <c r="K205" s="67">
        <v>0</v>
      </c>
    </row>
    <row r="206" spans="1:11" x14ac:dyDescent="0.2">
      <c r="A206" t="s">
        <v>389</v>
      </c>
      <c r="B206" t="s">
        <v>389</v>
      </c>
      <c r="C206" s="68">
        <v>125108</v>
      </c>
      <c r="D206" t="s">
        <v>377</v>
      </c>
      <c r="E206" t="s">
        <v>139</v>
      </c>
      <c r="F206" t="s">
        <v>139</v>
      </c>
      <c r="G206" t="s">
        <v>139</v>
      </c>
      <c r="H206" t="s">
        <v>139</v>
      </c>
      <c r="I206" t="s">
        <v>139</v>
      </c>
      <c r="J206" t="s">
        <v>139</v>
      </c>
      <c r="K206" s="67">
        <v>0</v>
      </c>
    </row>
    <row r="207" spans="1:11" x14ac:dyDescent="0.2">
      <c r="A207" t="s">
        <v>389</v>
      </c>
      <c r="B207" t="s">
        <v>389</v>
      </c>
      <c r="C207" s="68">
        <v>71400</v>
      </c>
      <c r="D207" t="s">
        <v>378</v>
      </c>
      <c r="E207" t="s">
        <v>139</v>
      </c>
      <c r="F207" t="s">
        <v>139</v>
      </c>
      <c r="G207" t="s">
        <v>139</v>
      </c>
      <c r="H207" t="s">
        <v>139</v>
      </c>
      <c r="I207" t="s">
        <v>139</v>
      </c>
      <c r="J207" t="s">
        <v>139</v>
      </c>
      <c r="K207" s="67">
        <v>31</v>
      </c>
    </row>
    <row r="208" spans="1:11" x14ac:dyDescent="0.2">
      <c r="A208" t="s">
        <v>389</v>
      </c>
      <c r="B208" t="s">
        <v>389</v>
      </c>
      <c r="C208" s="68">
        <v>7110050</v>
      </c>
      <c r="D208" t="s">
        <v>403</v>
      </c>
      <c r="E208" t="s">
        <v>139</v>
      </c>
      <c r="F208" t="s">
        <v>139</v>
      </c>
      <c r="G208" t="s">
        <v>139</v>
      </c>
      <c r="H208" t="s">
        <v>139</v>
      </c>
      <c r="I208" t="s">
        <v>139</v>
      </c>
      <c r="J208" t="s">
        <v>139</v>
      </c>
      <c r="K208" s="67">
        <v>0</v>
      </c>
    </row>
    <row r="209" spans="1:11" x14ac:dyDescent="0.2">
      <c r="A209" t="s">
        <v>389</v>
      </c>
      <c r="B209" t="s">
        <v>389</v>
      </c>
      <c r="C209" s="68">
        <v>7110060</v>
      </c>
      <c r="D209" t="s">
        <v>404</v>
      </c>
      <c r="E209" t="s">
        <v>139</v>
      </c>
      <c r="F209" t="s">
        <v>139</v>
      </c>
      <c r="G209" t="s">
        <v>139</v>
      </c>
      <c r="H209" t="s">
        <v>139</v>
      </c>
      <c r="I209" t="s">
        <v>139</v>
      </c>
      <c r="J209" t="s">
        <v>139</v>
      </c>
      <c r="K209" s="67">
        <v>0</v>
      </c>
    </row>
    <row r="210" spans="1:11" x14ac:dyDescent="0.2">
      <c r="C210" s="68"/>
      <c r="K210" s="67"/>
    </row>
    <row r="211" spans="1:11" x14ac:dyDescent="0.2">
      <c r="C211" s="68"/>
      <c r="K211" s="67"/>
    </row>
    <row r="212" spans="1:11" x14ac:dyDescent="0.2">
      <c r="A212" t="s">
        <v>405</v>
      </c>
      <c r="B212" t="s">
        <v>405</v>
      </c>
      <c r="C212" s="66">
        <v>3346</v>
      </c>
      <c r="D212" t="s">
        <v>406</v>
      </c>
      <c r="E212" t="s">
        <v>139</v>
      </c>
      <c r="F212" t="s">
        <v>139</v>
      </c>
      <c r="G212" t="s">
        <v>139</v>
      </c>
      <c r="H212" t="s">
        <v>139</v>
      </c>
      <c r="I212" t="s">
        <v>139</v>
      </c>
      <c r="J212" t="s">
        <v>139</v>
      </c>
      <c r="K212" s="67">
        <v>1408</v>
      </c>
    </row>
    <row r="213" spans="1:11" x14ac:dyDescent="0.2">
      <c r="A213" t="s">
        <v>405</v>
      </c>
      <c r="B213" t="s">
        <v>405</v>
      </c>
      <c r="C213" s="66">
        <v>3556</v>
      </c>
      <c r="D213" t="s">
        <v>407</v>
      </c>
      <c r="E213" t="s">
        <v>139</v>
      </c>
      <c r="F213" t="s">
        <v>139</v>
      </c>
      <c r="G213" t="s">
        <v>139</v>
      </c>
      <c r="H213" t="s">
        <v>139</v>
      </c>
      <c r="I213" t="s">
        <v>139</v>
      </c>
      <c r="J213" t="s">
        <v>139</v>
      </c>
      <c r="K213" s="67">
        <v>1654</v>
      </c>
    </row>
    <row r="214" spans="1:11" x14ac:dyDescent="0.2">
      <c r="A214" t="s">
        <v>405</v>
      </c>
      <c r="B214" t="s">
        <v>405</v>
      </c>
      <c r="C214" s="66">
        <v>6116</v>
      </c>
      <c r="D214" t="s">
        <v>408</v>
      </c>
      <c r="E214" t="s">
        <v>139</v>
      </c>
      <c r="F214" t="s">
        <v>139</v>
      </c>
      <c r="G214" t="s">
        <v>139</v>
      </c>
      <c r="H214" t="s">
        <v>139</v>
      </c>
      <c r="I214" t="s">
        <v>139</v>
      </c>
      <c r="J214" t="s">
        <v>139</v>
      </c>
      <c r="K214" s="67">
        <v>956</v>
      </c>
    </row>
    <row r="215" spans="1:11" x14ac:dyDescent="0.2">
      <c r="A215" t="s">
        <v>405</v>
      </c>
      <c r="B215" t="s">
        <v>405</v>
      </c>
      <c r="C215" s="66">
        <v>6216</v>
      </c>
      <c r="D215" t="s">
        <v>409</v>
      </c>
      <c r="E215" t="s">
        <v>139</v>
      </c>
      <c r="F215" t="s">
        <v>139</v>
      </c>
      <c r="G215" t="s">
        <v>139</v>
      </c>
      <c r="H215" t="s">
        <v>139</v>
      </c>
      <c r="I215" t="s">
        <v>139</v>
      </c>
      <c r="J215" t="s">
        <v>139</v>
      </c>
      <c r="K215" s="67">
        <v>1067</v>
      </c>
    </row>
    <row r="216" spans="1:11" x14ac:dyDescent="0.2">
      <c r="C216" s="66">
        <v>8700420</v>
      </c>
      <c r="D216" t="s">
        <v>410</v>
      </c>
      <c r="E216" t="s">
        <v>139</v>
      </c>
      <c r="F216" t="s">
        <v>139</v>
      </c>
      <c r="G216" t="s">
        <v>139</v>
      </c>
      <c r="H216" t="s">
        <v>139</v>
      </c>
      <c r="I216" t="s">
        <v>139</v>
      </c>
      <c r="J216" t="s">
        <v>139</v>
      </c>
      <c r="K216" s="67">
        <v>208</v>
      </c>
    </row>
    <row r="217" spans="1:11" x14ac:dyDescent="0.2">
      <c r="A217" t="s">
        <v>405</v>
      </c>
      <c r="B217" t="s">
        <v>405</v>
      </c>
      <c r="C217" s="68">
        <v>150011</v>
      </c>
      <c r="D217" t="s">
        <v>411</v>
      </c>
      <c r="E217" t="s">
        <v>139</v>
      </c>
      <c r="F217" t="s">
        <v>139</v>
      </c>
      <c r="G217" t="s">
        <v>139</v>
      </c>
      <c r="H217" t="s">
        <v>139</v>
      </c>
      <c r="I217" t="s">
        <v>139</v>
      </c>
      <c r="J217" t="s">
        <v>139</v>
      </c>
      <c r="K217" s="67">
        <v>62</v>
      </c>
    </row>
    <row r="218" spans="1:11" x14ac:dyDescent="0.2">
      <c r="A218" t="s">
        <v>405</v>
      </c>
      <c r="B218" t="s">
        <v>405</v>
      </c>
      <c r="C218" s="68" t="s">
        <v>412</v>
      </c>
      <c r="D218" t="s">
        <v>413</v>
      </c>
      <c r="E218" t="s">
        <v>139</v>
      </c>
      <c r="F218" t="s">
        <v>139</v>
      </c>
      <c r="G218" t="s">
        <v>139</v>
      </c>
      <c r="H218" t="s">
        <v>139</v>
      </c>
      <c r="I218" t="s">
        <v>139</v>
      </c>
      <c r="J218" t="s">
        <v>139</v>
      </c>
      <c r="K218" s="67">
        <v>0</v>
      </c>
    </row>
    <row r="219" spans="1:11" x14ac:dyDescent="0.2">
      <c r="C219" s="68" t="s">
        <v>277</v>
      </c>
      <c r="D219" t="s">
        <v>278</v>
      </c>
      <c r="E219" t="s">
        <v>139</v>
      </c>
      <c r="F219" t="s">
        <v>139</v>
      </c>
      <c r="G219" t="s">
        <v>139</v>
      </c>
      <c r="H219" t="s">
        <v>139</v>
      </c>
      <c r="I219" t="s">
        <v>139</v>
      </c>
      <c r="J219" t="s">
        <v>139</v>
      </c>
      <c r="K219" s="67">
        <v>0</v>
      </c>
    </row>
    <row r="220" spans="1:11" x14ac:dyDescent="0.2">
      <c r="A220" t="s">
        <v>405</v>
      </c>
      <c r="B220" t="s">
        <v>405</v>
      </c>
      <c r="C220" s="68" t="s">
        <v>279</v>
      </c>
      <c r="D220" t="s">
        <v>280</v>
      </c>
      <c r="E220" t="s">
        <v>139</v>
      </c>
      <c r="F220" t="s">
        <v>139</v>
      </c>
      <c r="G220" t="s">
        <v>139</v>
      </c>
      <c r="H220" t="s">
        <v>139</v>
      </c>
      <c r="I220" t="s">
        <v>139</v>
      </c>
      <c r="J220" t="s">
        <v>139</v>
      </c>
      <c r="K220" s="67">
        <v>69</v>
      </c>
    </row>
    <row r="221" spans="1:11" x14ac:dyDescent="0.2">
      <c r="A221" t="s">
        <v>405</v>
      </c>
      <c r="B221" t="s">
        <v>405</v>
      </c>
      <c r="C221" s="68">
        <v>125115</v>
      </c>
      <c r="D221" t="s">
        <v>414</v>
      </c>
      <c r="E221" t="s">
        <v>139</v>
      </c>
      <c r="F221" t="s">
        <v>139</v>
      </c>
      <c r="G221" t="s">
        <v>139</v>
      </c>
      <c r="H221" t="s">
        <v>139</v>
      </c>
      <c r="I221" t="s">
        <v>139</v>
      </c>
      <c r="J221" t="s">
        <v>139</v>
      </c>
      <c r="K221" s="67">
        <v>-31</v>
      </c>
    </row>
    <row r="222" spans="1:11" x14ac:dyDescent="0.2">
      <c r="C222" s="68"/>
      <c r="K222" s="67"/>
    </row>
    <row r="223" spans="1:11" x14ac:dyDescent="0.2">
      <c r="A223" t="s">
        <v>415</v>
      </c>
      <c r="B223" t="s">
        <v>415</v>
      </c>
      <c r="C223" s="66">
        <v>2776</v>
      </c>
      <c r="D223" t="s">
        <v>416</v>
      </c>
      <c r="E223" t="s">
        <v>139</v>
      </c>
      <c r="F223" t="s">
        <v>139</v>
      </c>
      <c r="G223" t="s">
        <v>139</v>
      </c>
      <c r="H223" t="s">
        <v>139</v>
      </c>
      <c r="I223" t="s">
        <v>139</v>
      </c>
      <c r="J223" t="s">
        <v>139</v>
      </c>
      <c r="K223" s="67">
        <v>747</v>
      </c>
    </row>
    <row r="224" spans="1:11" x14ac:dyDescent="0.2">
      <c r="A224" t="s">
        <v>415</v>
      </c>
      <c r="B224" t="s">
        <v>415</v>
      </c>
      <c r="C224" s="66">
        <v>2876</v>
      </c>
      <c r="D224" t="s">
        <v>417</v>
      </c>
      <c r="E224" t="s">
        <v>139</v>
      </c>
      <c r="F224" t="s">
        <v>139</v>
      </c>
      <c r="G224" t="s">
        <v>139</v>
      </c>
      <c r="H224" t="s">
        <v>139</v>
      </c>
      <c r="I224" t="s">
        <v>139</v>
      </c>
      <c r="J224" t="s">
        <v>139</v>
      </c>
      <c r="K224" s="67">
        <v>792</v>
      </c>
    </row>
    <row r="225" spans="1:11" x14ac:dyDescent="0.2">
      <c r="A225" t="s">
        <v>415</v>
      </c>
      <c r="B225" t="s">
        <v>415</v>
      </c>
      <c r="C225" s="66">
        <v>2886</v>
      </c>
      <c r="D225" t="s">
        <v>418</v>
      </c>
      <c r="E225" t="s">
        <v>139</v>
      </c>
      <c r="F225" t="s">
        <v>139</v>
      </c>
      <c r="G225" t="s">
        <v>139</v>
      </c>
      <c r="H225" t="s">
        <v>139</v>
      </c>
      <c r="I225" t="s">
        <v>139</v>
      </c>
      <c r="J225" t="s">
        <v>139</v>
      </c>
      <c r="K225" s="67">
        <v>824</v>
      </c>
    </row>
    <row r="226" spans="1:11" x14ac:dyDescent="0.2">
      <c r="A226" t="s">
        <v>415</v>
      </c>
      <c r="B226" t="s">
        <v>415</v>
      </c>
      <c r="C226" s="68">
        <v>42000</v>
      </c>
      <c r="D226" t="s">
        <v>419</v>
      </c>
      <c r="E226" t="s">
        <v>139</v>
      </c>
      <c r="F226" t="s">
        <v>139</v>
      </c>
      <c r="G226" t="s">
        <v>139</v>
      </c>
      <c r="H226" t="s">
        <v>139</v>
      </c>
      <c r="I226" t="s">
        <v>139</v>
      </c>
      <c r="J226" t="s">
        <v>139</v>
      </c>
      <c r="K226" s="67">
        <v>0</v>
      </c>
    </row>
    <row r="227" spans="1:11" x14ac:dyDescent="0.2">
      <c r="A227" t="s">
        <v>415</v>
      </c>
      <c r="B227" t="s">
        <v>415</v>
      </c>
      <c r="C227" s="68">
        <v>520019</v>
      </c>
      <c r="D227" t="s">
        <v>420</v>
      </c>
      <c r="E227" t="s">
        <v>139</v>
      </c>
      <c r="F227" t="s">
        <v>139</v>
      </c>
      <c r="G227" t="s">
        <v>139</v>
      </c>
      <c r="H227" t="s">
        <v>139</v>
      </c>
      <c r="I227" t="s">
        <v>139</v>
      </c>
      <c r="J227" t="s">
        <v>139</v>
      </c>
      <c r="K227" s="67">
        <v>0</v>
      </c>
    </row>
    <row r="228" spans="1:11" x14ac:dyDescent="0.2">
      <c r="A228" t="s">
        <v>415</v>
      </c>
      <c r="B228" t="s">
        <v>415</v>
      </c>
      <c r="C228" s="68" t="s">
        <v>412</v>
      </c>
      <c r="D228" t="s">
        <v>421</v>
      </c>
      <c r="E228" t="s">
        <v>139</v>
      </c>
      <c r="F228" t="s">
        <v>139</v>
      </c>
      <c r="G228" t="s">
        <v>139</v>
      </c>
      <c r="H228" t="s">
        <v>139</v>
      </c>
      <c r="I228" t="s">
        <v>139</v>
      </c>
      <c r="J228" t="s">
        <v>139</v>
      </c>
      <c r="K228" s="67">
        <v>6</v>
      </c>
    </row>
    <row r="229" spans="1:11" x14ac:dyDescent="0.2">
      <c r="A229" t="s">
        <v>415</v>
      </c>
      <c r="B229" t="s">
        <v>415</v>
      </c>
      <c r="C229" s="68">
        <v>520021</v>
      </c>
      <c r="D229" t="s">
        <v>422</v>
      </c>
      <c r="E229" t="s">
        <v>139</v>
      </c>
      <c r="F229" t="s">
        <v>139</v>
      </c>
      <c r="G229" t="s">
        <v>139</v>
      </c>
      <c r="H229" t="s">
        <v>139</v>
      </c>
      <c r="I229" t="s">
        <v>139</v>
      </c>
      <c r="J229" t="s">
        <v>139</v>
      </c>
      <c r="K229" s="67">
        <v>22</v>
      </c>
    </row>
    <row r="230" spans="1:11" x14ac:dyDescent="0.2">
      <c r="A230" t="s">
        <v>415</v>
      </c>
      <c r="B230" t="s">
        <v>415</v>
      </c>
      <c r="C230" s="68" t="s">
        <v>361</v>
      </c>
      <c r="D230" t="s">
        <v>362</v>
      </c>
      <c r="E230" t="s">
        <v>139</v>
      </c>
      <c r="F230" t="s">
        <v>139</v>
      </c>
      <c r="G230" t="s">
        <v>139</v>
      </c>
      <c r="H230" t="s">
        <v>139</v>
      </c>
      <c r="I230" t="s">
        <v>139</v>
      </c>
      <c r="J230" t="s">
        <v>139</v>
      </c>
      <c r="K230" s="67">
        <v>88</v>
      </c>
    </row>
    <row r="231" spans="1:11" x14ac:dyDescent="0.2">
      <c r="C231" s="68" t="s">
        <v>365</v>
      </c>
      <c r="D231" t="s">
        <v>366</v>
      </c>
      <c r="K231" s="67">
        <v>0</v>
      </c>
    </row>
    <row r="232" spans="1:11" x14ac:dyDescent="0.2">
      <c r="A232" t="s">
        <v>415</v>
      </c>
      <c r="B232" t="s">
        <v>415</v>
      </c>
      <c r="C232" s="68" t="s">
        <v>367</v>
      </c>
      <c r="D232" t="s">
        <v>368</v>
      </c>
      <c r="E232" t="s">
        <v>139</v>
      </c>
      <c r="F232" t="s">
        <v>139</v>
      </c>
      <c r="G232" t="s">
        <v>139</v>
      </c>
      <c r="H232" t="s">
        <v>139</v>
      </c>
      <c r="I232" t="s">
        <v>139</v>
      </c>
      <c r="J232" t="s">
        <v>139</v>
      </c>
      <c r="K232" s="67">
        <v>50</v>
      </c>
    </row>
    <row r="233" spans="1:11" x14ac:dyDescent="0.2">
      <c r="A233" t="s">
        <v>415</v>
      </c>
      <c r="B233" t="s">
        <v>415</v>
      </c>
      <c r="C233" s="68" t="s">
        <v>371</v>
      </c>
      <c r="D233" t="s">
        <v>372</v>
      </c>
      <c r="E233" t="s">
        <v>139</v>
      </c>
      <c r="F233" t="s">
        <v>139</v>
      </c>
      <c r="G233" t="s">
        <v>139</v>
      </c>
      <c r="H233" t="s">
        <v>139</v>
      </c>
      <c r="I233" t="s">
        <v>139</v>
      </c>
      <c r="J233" t="s">
        <v>139</v>
      </c>
      <c r="K233" s="67">
        <v>16</v>
      </c>
    </row>
    <row r="234" spans="1:11" x14ac:dyDescent="0.2">
      <c r="A234" t="s">
        <v>415</v>
      </c>
      <c r="B234" t="s">
        <v>415</v>
      </c>
      <c r="C234" s="68" t="s">
        <v>373</v>
      </c>
      <c r="D234" t="s">
        <v>374</v>
      </c>
      <c r="E234" t="s">
        <v>139</v>
      </c>
      <c r="F234" t="s">
        <v>139</v>
      </c>
      <c r="G234" t="s">
        <v>139</v>
      </c>
      <c r="H234" t="s">
        <v>139</v>
      </c>
      <c r="I234" t="s">
        <v>139</v>
      </c>
      <c r="J234" t="s">
        <v>139</v>
      </c>
      <c r="K234" s="67">
        <v>106</v>
      </c>
    </row>
    <row r="235" spans="1:11" x14ac:dyDescent="0.2">
      <c r="A235" t="s">
        <v>415</v>
      </c>
      <c r="B235" t="s">
        <v>415</v>
      </c>
      <c r="C235" s="68">
        <v>125115</v>
      </c>
      <c r="D235" t="s">
        <v>414</v>
      </c>
      <c r="E235" t="s">
        <v>139</v>
      </c>
      <c r="F235" t="s">
        <v>139</v>
      </c>
      <c r="G235" t="s">
        <v>139</v>
      </c>
      <c r="H235" t="s">
        <v>139</v>
      </c>
      <c r="I235" t="s">
        <v>139</v>
      </c>
      <c r="J235" t="s">
        <v>139</v>
      </c>
      <c r="K235" s="67">
        <v>-31</v>
      </c>
    </row>
    <row r="236" spans="1:11" x14ac:dyDescent="0.2">
      <c r="C236" s="68"/>
      <c r="K236" s="67"/>
    </row>
    <row r="237" spans="1:11" x14ac:dyDescent="0.2">
      <c r="A237" t="s">
        <v>423</v>
      </c>
      <c r="B237" t="s">
        <v>423</v>
      </c>
      <c r="C237" s="66">
        <v>4526</v>
      </c>
      <c r="D237" t="s">
        <v>424</v>
      </c>
      <c r="E237" t="s">
        <v>139</v>
      </c>
      <c r="F237" t="s">
        <v>139</v>
      </c>
      <c r="G237" t="s">
        <v>139</v>
      </c>
      <c r="H237" t="s">
        <v>139</v>
      </c>
      <c r="I237" t="s">
        <v>139</v>
      </c>
      <c r="J237" t="s">
        <v>139</v>
      </c>
      <c r="K237" s="67">
        <v>482</v>
      </c>
    </row>
    <row r="238" spans="1:11" x14ac:dyDescent="0.2">
      <c r="A238" t="s">
        <v>423</v>
      </c>
      <c r="B238" t="s">
        <v>423</v>
      </c>
      <c r="C238" s="66">
        <v>4506</v>
      </c>
      <c r="D238" t="s">
        <v>425</v>
      </c>
      <c r="E238" t="s">
        <v>139</v>
      </c>
      <c r="F238" t="s">
        <v>139</v>
      </c>
      <c r="G238" t="s">
        <v>139</v>
      </c>
      <c r="H238" t="s">
        <v>139</v>
      </c>
      <c r="I238" t="s">
        <v>139</v>
      </c>
      <c r="J238" t="s">
        <v>139</v>
      </c>
      <c r="K238" s="67">
        <v>499</v>
      </c>
    </row>
    <row r="239" spans="1:11" x14ac:dyDescent="0.2">
      <c r="A239" t="s">
        <v>423</v>
      </c>
      <c r="B239" t="s">
        <v>423</v>
      </c>
      <c r="C239" s="66">
        <v>4516</v>
      </c>
      <c r="D239" t="s">
        <v>426</v>
      </c>
      <c r="E239" t="s">
        <v>139</v>
      </c>
      <c r="F239" t="s">
        <v>139</v>
      </c>
      <c r="G239" t="s">
        <v>139</v>
      </c>
      <c r="H239" t="s">
        <v>139</v>
      </c>
      <c r="I239" t="s">
        <v>139</v>
      </c>
      <c r="J239" t="s">
        <v>139</v>
      </c>
      <c r="K239" s="67">
        <v>485</v>
      </c>
    </row>
    <row r="240" spans="1:11" x14ac:dyDescent="0.2">
      <c r="A240" t="s">
        <v>423</v>
      </c>
      <c r="B240" t="s">
        <v>423</v>
      </c>
      <c r="C240" s="68">
        <v>42000</v>
      </c>
      <c r="D240" t="s">
        <v>419</v>
      </c>
      <c r="E240" t="s">
        <v>139</v>
      </c>
      <c r="F240" t="s">
        <v>139</v>
      </c>
      <c r="G240" t="s">
        <v>139</v>
      </c>
      <c r="H240" t="s">
        <v>139</v>
      </c>
      <c r="I240" t="s">
        <v>139</v>
      </c>
      <c r="J240" t="s">
        <v>139</v>
      </c>
      <c r="K240" s="67">
        <v>-22</v>
      </c>
    </row>
    <row r="241" spans="1:11" x14ac:dyDescent="0.2">
      <c r="A241" t="s">
        <v>423</v>
      </c>
      <c r="B241" t="s">
        <v>423</v>
      </c>
      <c r="C241" s="68">
        <v>520019</v>
      </c>
      <c r="D241" t="s">
        <v>420</v>
      </c>
      <c r="E241" t="s">
        <v>139</v>
      </c>
      <c r="F241" t="s">
        <v>139</v>
      </c>
      <c r="G241" t="s">
        <v>139</v>
      </c>
      <c r="H241" t="s">
        <v>139</v>
      </c>
      <c r="I241" t="s">
        <v>139</v>
      </c>
      <c r="J241" t="s">
        <v>139</v>
      </c>
      <c r="K241" s="67">
        <v>-22</v>
      </c>
    </row>
    <row r="242" spans="1:11" x14ac:dyDescent="0.2">
      <c r="A242" t="s">
        <v>423</v>
      </c>
      <c r="B242" t="s">
        <v>423</v>
      </c>
      <c r="C242" s="68" t="s">
        <v>412</v>
      </c>
      <c r="D242" t="s">
        <v>427</v>
      </c>
      <c r="E242" t="s">
        <v>139</v>
      </c>
      <c r="F242" t="s">
        <v>139</v>
      </c>
      <c r="G242" t="s">
        <v>139</v>
      </c>
      <c r="H242" t="s">
        <v>139</v>
      </c>
      <c r="I242" t="s">
        <v>139</v>
      </c>
      <c r="J242" t="s">
        <v>139</v>
      </c>
      <c r="K242" s="67">
        <v>-22</v>
      </c>
    </row>
    <row r="243" spans="1:11" x14ac:dyDescent="0.2">
      <c r="A243" t="s">
        <v>423</v>
      </c>
      <c r="B243" t="s">
        <v>423</v>
      </c>
      <c r="C243" s="68">
        <v>520021</v>
      </c>
      <c r="D243" t="s">
        <v>421</v>
      </c>
      <c r="E243" t="s">
        <v>139</v>
      </c>
      <c r="F243" t="s">
        <v>139</v>
      </c>
      <c r="G243" t="s">
        <v>139</v>
      </c>
      <c r="H243" t="s">
        <v>139</v>
      </c>
      <c r="I243" t="s">
        <v>139</v>
      </c>
      <c r="J243" t="s">
        <v>139</v>
      </c>
      <c r="K243" s="67">
        <v>-12</v>
      </c>
    </row>
    <row r="244" spans="1:11" x14ac:dyDescent="0.2">
      <c r="A244" t="s">
        <v>423</v>
      </c>
      <c r="B244" t="s">
        <v>423</v>
      </c>
      <c r="C244" s="68" t="s">
        <v>361</v>
      </c>
      <c r="D244" t="s">
        <v>362</v>
      </c>
      <c r="E244" t="s">
        <v>139</v>
      </c>
      <c r="F244" t="s">
        <v>139</v>
      </c>
      <c r="G244" t="s">
        <v>139</v>
      </c>
      <c r="H244" t="s">
        <v>139</v>
      </c>
      <c r="I244" t="s">
        <v>139</v>
      </c>
      <c r="J244" t="s">
        <v>139</v>
      </c>
      <c r="K244" s="67">
        <v>88</v>
      </c>
    </row>
    <row r="245" spans="1:11" x14ac:dyDescent="0.2">
      <c r="C245" s="68" t="s">
        <v>365</v>
      </c>
      <c r="D245" t="s">
        <v>366</v>
      </c>
      <c r="K245" s="67">
        <v>0</v>
      </c>
    </row>
    <row r="246" spans="1:11" x14ac:dyDescent="0.2">
      <c r="A246" t="s">
        <v>423</v>
      </c>
      <c r="B246" t="s">
        <v>423</v>
      </c>
      <c r="C246" s="68" t="s">
        <v>367</v>
      </c>
      <c r="D246" t="s">
        <v>368</v>
      </c>
      <c r="E246" t="s">
        <v>139</v>
      </c>
      <c r="F246" t="s">
        <v>139</v>
      </c>
      <c r="G246" t="s">
        <v>139</v>
      </c>
      <c r="H246" t="s">
        <v>139</v>
      </c>
      <c r="I246" t="s">
        <v>139</v>
      </c>
      <c r="J246" t="s">
        <v>139</v>
      </c>
      <c r="K246" s="67">
        <v>50</v>
      </c>
    </row>
    <row r="247" spans="1:11" x14ac:dyDescent="0.2">
      <c r="A247" t="s">
        <v>423</v>
      </c>
      <c r="B247" t="s">
        <v>423</v>
      </c>
      <c r="C247" s="68" t="s">
        <v>371</v>
      </c>
      <c r="D247" t="s">
        <v>372</v>
      </c>
      <c r="E247" t="s">
        <v>139</v>
      </c>
      <c r="F247" t="s">
        <v>139</v>
      </c>
      <c r="G247" t="s">
        <v>139</v>
      </c>
      <c r="H247" t="s">
        <v>139</v>
      </c>
      <c r="I247" t="s">
        <v>139</v>
      </c>
      <c r="J247" t="s">
        <v>139</v>
      </c>
      <c r="K247" s="67">
        <v>16</v>
      </c>
    </row>
    <row r="248" spans="1:11" x14ac:dyDescent="0.2">
      <c r="A248" t="s">
        <v>423</v>
      </c>
      <c r="B248" t="s">
        <v>423</v>
      </c>
      <c r="C248" s="68" t="s">
        <v>373</v>
      </c>
      <c r="D248" t="s">
        <v>374</v>
      </c>
      <c r="E248" t="s">
        <v>139</v>
      </c>
      <c r="F248" t="s">
        <v>139</v>
      </c>
      <c r="G248" t="s">
        <v>139</v>
      </c>
      <c r="H248" t="s">
        <v>139</v>
      </c>
      <c r="I248" t="s">
        <v>139</v>
      </c>
      <c r="J248" t="s">
        <v>139</v>
      </c>
      <c r="K248" s="67">
        <v>106</v>
      </c>
    </row>
    <row r="249" spans="1:11" x14ac:dyDescent="0.2">
      <c r="A249" t="s">
        <v>423</v>
      </c>
      <c r="B249" t="s">
        <v>423</v>
      </c>
      <c r="C249" s="68">
        <v>125115</v>
      </c>
      <c r="D249" t="s">
        <v>414</v>
      </c>
      <c r="E249" t="s">
        <v>139</v>
      </c>
      <c r="F249" t="s">
        <v>139</v>
      </c>
      <c r="G249" t="s">
        <v>139</v>
      </c>
      <c r="H249" t="s">
        <v>139</v>
      </c>
      <c r="I249" t="s">
        <v>139</v>
      </c>
      <c r="J249" t="s">
        <v>139</v>
      </c>
      <c r="K249" s="67">
        <v>-31</v>
      </c>
    </row>
    <row r="250" spans="1:11" x14ac:dyDescent="0.2">
      <c r="C250" s="68"/>
      <c r="K250" s="67"/>
    </row>
    <row r="251" spans="1:11" x14ac:dyDescent="0.2">
      <c r="A251" t="s">
        <v>428</v>
      </c>
      <c r="B251" t="s">
        <v>428</v>
      </c>
      <c r="C251" s="66">
        <v>2774</v>
      </c>
      <c r="D251" t="s">
        <v>429</v>
      </c>
      <c r="E251" t="s">
        <v>139</v>
      </c>
      <c r="F251" t="s">
        <v>139</v>
      </c>
      <c r="G251" t="s">
        <v>139</v>
      </c>
      <c r="H251" t="s">
        <v>139</v>
      </c>
      <c r="I251" t="s">
        <v>139</v>
      </c>
      <c r="J251" t="s">
        <v>139</v>
      </c>
      <c r="K251" s="67">
        <v>891</v>
      </c>
    </row>
    <row r="252" spans="1:11" x14ac:dyDescent="0.2">
      <c r="A252" t="s">
        <v>428</v>
      </c>
      <c r="B252" t="s">
        <v>428</v>
      </c>
      <c r="C252" s="66">
        <v>2874</v>
      </c>
      <c r="D252" t="s">
        <v>430</v>
      </c>
      <c r="E252" t="s">
        <v>139</v>
      </c>
      <c r="F252" t="s">
        <v>139</v>
      </c>
      <c r="G252" t="s">
        <v>139</v>
      </c>
      <c r="H252" t="s">
        <v>139</v>
      </c>
      <c r="I252" t="s">
        <v>139</v>
      </c>
      <c r="J252" t="s">
        <v>139</v>
      </c>
      <c r="K252" s="67">
        <v>935</v>
      </c>
    </row>
    <row r="253" spans="1:11" x14ac:dyDescent="0.2">
      <c r="A253" t="s">
        <v>428</v>
      </c>
      <c r="B253" t="s">
        <v>428</v>
      </c>
      <c r="C253" s="68">
        <v>42000</v>
      </c>
      <c r="D253" t="s">
        <v>419</v>
      </c>
      <c r="E253" t="s">
        <v>139</v>
      </c>
      <c r="F253" t="s">
        <v>139</v>
      </c>
      <c r="G253" t="s">
        <v>139</v>
      </c>
      <c r="H253" t="s">
        <v>139</v>
      </c>
      <c r="I253" t="s">
        <v>139</v>
      </c>
      <c r="J253" t="s">
        <v>139</v>
      </c>
      <c r="K253" s="67">
        <v>0</v>
      </c>
    </row>
    <row r="254" spans="1:11" x14ac:dyDescent="0.2">
      <c r="A254" t="s">
        <v>428</v>
      </c>
      <c r="B254" t="s">
        <v>428</v>
      </c>
      <c r="C254" s="68">
        <v>520019</v>
      </c>
      <c r="D254" t="s">
        <v>420</v>
      </c>
      <c r="E254" t="s">
        <v>139</v>
      </c>
      <c r="F254" t="s">
        <v>139</v>
      </c>
      <c r="G254" t="s">
        <v>139</v>
      </c>
      <c r="H254" t="s">
        <v>139</v>
      </c>
      <c r="I254" t="s">
        <v>139</v>
      </c>
      <c r="J254" t="s">
        <v>139</v>
      </c>
      <c r="K254" s="67">
        <v>0</v>
      </c>
    </row>
    <row r="255" spans="1:11" x14ac:dyDescent="0.2">
      <c r="A255" t="s">
        <v>428</v>
      </c>
      <c r="B255" t="s">
        <v>428</v>
      </c>
      <c r="C255" s="68" t="s">
        <v>412</v>
      </c>
      <c r="D255" t="s">
        <v>421</v>
      </c>
      <c r="E255" t="s">
        <v>139</v>
      </c>
      <c r="F255" t="s">
        <v>139</v>
      </c>
      <c r="G255" t="s">
        <v>139</v>
      </c>
      <c r="H255" t="s">
        <v>139</v>
      </c>
      <c r="I255" t="s">
        <v>139</v>
      </c>
      <c r="J255" t="s">
        <v>139</v>
      </c>
      <c r="K255" s="67">
        <v>6</v>
      </c>
    </row>
    <row r="256" spans="1:11" x14ac:dyDescent="0.2">
      <c r="A256" t="s">
        <v>428</v>
      </c>
      <c r="B256" t="s">
        <v>428</v>
      </c>
      <c r="C256" s="68">
        <v>520021</v>
      </c>
      <c r="D256" t="s">
        <v>422</v>
      </c>
      <c r="E256" t="s">
        <v>139</v>
      </c>
      <c r="F256" t="s">
        <v>139</v>
      </c>
      <c r="G256" t="s">
        <v>139</v>
      </c>
      <c r="H256" t="s">
        <v>139</v>
      </c>
      <c r="I256" t="s">
        <v>139</v>
      </c>
      <c r="J256" t="s">
        <v>139</v>
      </c>
      <c r="K256" s="67">
        <v>22</v>
      </c>
    </row>
    <row r="257" spans="1:11" x14ac:dyDescent="0.2">
      <c r="A257" t="s">
        <v>428</v>
      </c>
      <c r="B257" t="s">
        <v>428</v>
      </c>
      <c r="C257" s="68" t="s">
        <v>361</v>
      </c>
      <c r="D257" t="s">
        <v>362</v>
      </c>
      <c r="E257" t="s">
        <v>139</v>
      </c>
      <c r="F257" t="s">
        <v>139</v>
      </c>
      <c r="G257" t="s">
        <v>139</v>
      </c>
      <c r="H257" t="s">
        <v>139</v>
      </c>
      <c r="I257" t="s">
        <v>139</v>
      </c>
      <c r="J257" t="s">
        <v>139</v>
      </c>
      <c r="K257" s="67">
        <v>88</v>
      </c>
    </row>
    <row r="258" spans="1:11" x14ac:dyDescent="0.2">
      <c r="C258" s="68" t="s">
        <v>365</v>
      </c>
      <c r="D258" t="s">
        <v>366</v>
      </c>
      <c r="K258" s="67">
        <v>0</v>
      </c>
    </row>
    <row r="259" spans="1:11" x14ac:dyDescent="0.2">
      <c r="A259" t="s">
        <v>428</v>
      </c>
      <c r="B259" t="s">
        <v>428</v>
      </c>
      <c r="C259" s="68" t="s">
        <v>367</v>
      </c>
      <c r="D259" t="s">
        <v>368</v>
      </c>
      <c r="E259" t="s">
        <v>139</v>
      </c>
      <c r="F259" t="s">
        <v>139</v>
      </c>
      <c r="G259" t="s">
        <v>139</v>
      </c>
      <c r="H259" t="s">
        <v>139</v>
      </c>
      <c r="I259" t="s">
        <v>139</v>
      </c>
      <c r="J259" t="s">
        <v>139</v>
      </c>
      <c r="K259" s="67">
        <v>50</v>
      </c>
    </row>
    <row r="260" spans="1:11" x14ac:dyDescent="0.2">
      <c r="A260" t="s">
        <v>428</v>
      </c>
      <c r="B260" t="s">
        <v>428</v>
      </c>
      <c r="C260" s="68" t="s">
        <v>371</v>
      </c>
      <c r="D260" t="s">
        <v>372</v>
      </c>
      <c r="E260" t="s">
        <v>139</v>
      </c>
      <c r="F260" t="s">
        <v>139</v>
      </c>
      <c r="G260" t="s">
        <v>139</v>
      </c>
      <c r="H260" t="s">
        <v>139</v>
      </c>
      <c r="I260" t="s">
        <v>139</v>
      </c>
      <c r="J260" t="s">
        <v>139</v>
      </c>
      <c r="K260" s="67">
        <v>16</v>
      </c>
    </row>
    <row r="261" spans="1:11" x14ac:dyDescent="0.2">
      <c r="A261" t="s">
        <v>428</v>
      </c>
      <c r="B261" t="s">
        <v>428</v>
      </c>
      <c r="C261" s="68" t="s">
        <v>373</v>
      </c>
      <c r="D261" t="s">
        <v>374</v>
      </c>
      <c r="E261" t="s">
        <v>139</v>
      </c>
      <c r="F261" t="s">
        <v>139</v>
      </c>
      <c r="G261" t="s">
        <v>139</v>
      </c>
      <c r="H261" t="s">
        <v>139</v>
      </c>
      <c r="I261" t="s">
        <v>139</v>
      </c>
      <c r="J261" t="s">
        <v>139</v>
      </c>
      <c r="K261" s="67">
        <v>106</v>
      </c>
    </row>
    <row r="262" spans="1:11" x14ac:dyDescent="0.2">
      <c r="A262" t="s">
        <v>428</v>
      </c>
      <c r="B262" t="s">
        <v>428</v>
      </c>
      <c r="C262" s="68">
        <v>125115</v>
      </c>
      <c r="D262" t="s">
        <v>414</v>
      </c>
      <c r="E262" t="s">
        <v>139</v>
      </c>
      <c r="F262" t="s">
        <v>139</v>
      </c>
      <c r="G262" t="s">
        <v>139</v>
      </c>
      <c r="H262" t="s">
        <v>139</v>
      </c>
      <c r="I262" t="s">
        <v>139</v>
      </c>
      <c r="J262" t="s">
        <v>139</v>
      </c>
      <c r="K262" s="67">
        <v>-31</v>
      </c>
    </row>
    <row r="263" spans="1:11" x14ac:dyDescent="0.2">
      <c r="C263" s="68"/>
      <c r="K263" s="67"/>
    </row>
    <row r="264" spans="1:11" x14ac:dyDescent="0.2">
      <c r="A264" t="s">
        <v>431</v>
      </c>
      <c r="B264" t="s">
        <v>431</v>
      </c>
      <c r="C264" s="66">
        <v>2773</v>
      </c>
      <c r="D264" t="s">
        <v>432</v>
      </c>
      <c r="E264" t="s">
        <v>139</v>
      </c>
      <c r="F264" t="s">
        <v>139</v>
      </c>
      <c r="G264" t="s">
        <v>139</v>
      </c>
      <c r="H264" t="s">
        <v>139</v>
      </c>
      <c r="I264" t="s">
        <v>139</v>
      </c>
      <c r="J264" t="s">
        <v>139</v>
      </c>
      <c r="K264" s="67">
        <v>725</v>
      </c>
    </row>
    <row r="265" spans="1:11" x14ac:dyDescent="0.2">
      <c r="A265" t="s">
        <v>431</v>
      </c>
      <c r="B265" t="s">
        <v>431</v>
      </c>
      <c r="C265" s="66">
        <v>2873</v>
      </c>
      <c r="D265" t="s">
        <v>433</v>
      </c>
      <c r="E265" t="s">
        <v>139</v>
      </c>
      <c r="F265" t="s">
        <v>139</v>
      </c>
      <c r="G265" t="s">
        <v>139</v>
      </c>
      <c r="H265" t="s">
        <v>139</v>
      </c>
      <c r="I265" t="s">
        <v>139</v>
      </c>
      <c r="J265" t="s">
        <v>139</v>
      </c>
      <c r="K265" s="67">
        <v>763</v>
      </c>
    </row>
    <row r="266" spans="1:11" x14ac:dyDescent="0.2">
      <c r="A266" t="s">
        <v>431</v>
      </c>
      <c r="B266" t="s">
        <v>431</v>
      </c>
      <c r="C266" s="66">
        <v>8300130</v>
      </c>
      <c r="D266" t="s">
        <v>249</v>
      </c>
      <c r="E266" t="s">
        <v>139</v>
      </c>
      <c r="F266" t="s">
        <v>139</v>
      </c>
      <c r="G266" t="s">
        <v>139</v>
      </c>
      <c r="H266" t="s">
        <v>139</v>
      </c>
      <c r="I266" t="s">
        <v>139</v>
      </c>
      <c r="J266" t="s">
        <v>139</v>
      </c>
      <c r="K266" s="67">
        <v>147</v>
      </c>
    </row>
    <row r="267" spans="1:11" x14ac:dyDescent="0.2">
      <c r="A267" t="s">
        <v>431</v>
      </c>
      <c r="B267" t="s">
        <v>431</v>
      </c>
      <c r="C267" s="68" t="s">
        <v>250</v>
      </c>
      <c r="D267" t="s">
        <v>251</v>
      </c>
      <c r="E267" t="s">
        <v>139</v>
      </c>
      <c r="F267" t="s">
        <v>139</v>
      </c>
      <c r="G267" t="s">
        <v>139</v>
      </c>
      <c r="H267" t="s">
        <v>139</v>
      </c>
      <c r="I267" t="s">
        <v>139</v>
      </c>
      <c r="J267" t="s">
        <v>139</v>
      </c>
      <c r="K267" s="67">
        <v>147</v>
      </c>
    </row>
    <row r="268" spans="1:11" x14ac:dyDescent="0.2">
      <c r="A268" t="s">
        <v>431</v>
      </c>
      <c r="B268" t="s">
        <v>431</v>
      </c>
      <c r="C268" s="66">
        <v>8700130</v>
      </c>
      <c r="D268" t="s">
        <v>255</v>
      </c>
      <c r="E268" t="s">
        <v>139</v>
      </c>
      <c r="F268" t="s">
        <v>139</v>
      </c>
      <c r="G268" t="s">
        <v>139</v>
      </c>
      <c r="H268" t="s">
        <v>139</v>
      </c>
      <c r="I268" t="s">
        <v>139</v>
      </c>
      <c r="J268" t="s">
        <v>139</v>
      </c>
      <c r="K268" s="67">
        <v>161</v>
      </c>
    </row>
    <row r="269" spans="1:11" x14ac:dyDescent="0.2">
      <c r="A269" t="s">
        <v>431</v>
      </c>
      <c r="B269" t="s">
        <v>431</v>
      </c>
      <c r="C269" s="68" t="s">
        <v>256</v>
      </c>
      <c r="D269" t="s">
        <v>257</v>
      </c>
      <c r="E269" t="s">
        <v>139</v>
      </c>
      <c r="F269" t="s">
        <v>139</v>
      </c>
      <c r="G269" t="s">
        <v>139</v>
      </c>
      <c r="H269" t="s">
        <v>139</v>
      </c>
      <c r="I269" t="s">
        <v>139</v>
      </c>
      <c r="J269" t="s">
        <v>139</v>
      </c>
      <c r="K269" s="67">
        <v>161</v>
      </c>
    </row>
    <row r="270" spans="1:11" x14ac:dyDescent="0.2">
      <c r="A270" t="s">
        <v>431</v>
      </c>
      <c r="B270" t="s">
        <v>431</v>
      </c>
      <c r="C270" s="66">
        <v>8700280</v>
      </c>
      <c r="D270" t="s">
        <v>258</v>
      </c>
      <c r="E270" t="s">
        <v>139</v>
      </c>
      <c r="F270" t="s">
        <v>139</v>
      </c>
      <c r="G270" t="s">
        <v>139</v>
      </c>
      <c r="H270" t="s">
        <v>139</v>
      </c>
      <c r="I270" t="s">
        <v>139</v>
      </c>
      <c r="J270" t="s">
        <v>139</v>
      </c>
      <c r="K270" s="67">
        <v>239</v>
      </c>
    </row>
    <row r="271" spans="1:11" x14ac:dyDescent="0.2">
      <c r="A271" t="s">
        <v>431</v>
      </c>
      <c r="B271" t="s">
        <v>431</v>
      </c>
      <c r="C271" s="68" t="s">
        <v>259</v>
      </c>
      <c r="D271" t="s">
        <v>260</v>
      </c>
      <c r="E271" t="s">
        <v>139</v>
      </c>
      <c r="F271" t="s">
        <v>139</v>
      </c>
      <c r="G271" t="s">
        <v>139</v>
      </c>
      <c r="H271" t="s">
        <v>139</v>
      </c>
      <c r="I271" t="s">
        <v>139</v>
      </c>
      <c r="J271" t="s">
        <v>139</v>
      </c>
      <c r="K271" s="67">
        <v>239</v>
      </c>
    </row>
    <row r="272" spans="1:11" x14ac:dyDescent="0.2">
      <c r="A272" t="s">
        <v>431</v>
      </c>
      <c r="B272" t="s">
        <v>431</v>
      </c>
      <c r="C272" s="68">
        <v>42000</v>
      </c>
      <c r="D272" t="s">
        <v>352</v>
      </c>
      <c r="E272" t="s">
        <v>139</v>
      </c>
      <c r="F272" t="s">
        <v>139</v>
      </c>
      <c r="G272" t="s">
        <v>139</v>
      </c>
      <c r="H272" t="s">
        <v>139</v>
      </c>
      <c r="I272" t="s">
        <v>139</v>
      </c>
      <c r="J272" t="s">
        <v>139</v>
      </c>
      <c r="K272" s="67">
        <v>0</v>
      </c>
    </row>
    <row r="273" spans="1:11" x14ac:dyDescent="0.2">
      <c r="A273" t="s">
        <v>431</v>
      </c>
      <c r="B273" t="s">
        <v>431</v>
      </c>
      <c r="C273" s="68" t="s">
        <v>271</v>
      </c>
      <c r="D273" t="s">
        <v>272</v>
      </c>
      <c r="E273" t="s">
        <v>139</v>
      </c>
      <c r="F273" t="s">
        <v>139</v>
      </c>
      <c r="G273" t="s">
        <v>139</v>
      </c>
      <c r="H273" t="s">
        <v>139</v>
      </c>
      <c r="I273" t="s">
        <v>139</v>
      </c>
      <c r="J273" t="s">
        <v>139</v>
      </c>
      <c r="K273" s="67">
        <v>0</v>
      </c>
    </row>
    <row r="274" spans="1:11" x14ac:dyDescent="0.2">
      <c r="A274" t="s">
        <v>431</v>
      </c>
      <c r="B274" t="s">
        <v>431</v>
      </c>
      <c r="C274" s="68" t="s">
        <v>267</v>
      </c>
      <c r="D274" t="s">
        <v>268</v>
      </c>
      <c r="E274" t="s">
        <v>139</v>
      </c>
      <c r="F274" t="s">
        <v>139</v>
      </c>
      <c r="G274" t="s">
        <v>139</v>
      </c>
      <c r="H274" t="s">
        <v>139</v>
      </c>
      <c r="I274" t="s">
        <v>139</v>
      </c>
      <c r="J274" t="s">
        <v>139</v>
      </c>
      <c r="K274" s="67">
        <v>0</v>
      </c>
    </row>
    <row r="275" spans="1:11" x14ac:dyDescent="0.2">
      <c r="A275" t="s">
        <v>431</v>
      </c>
      <c r="B275" t="s">
        <v>431</v>
      </c>
      <c r="C275" s="68" t="s">
        <v>269</v>
      </c>
      <c r="D275" t="s">
        <v>270</v>
      </c>
      <c r="E275" t="s">
        <v>139</v>
      </c>
      <c r="F275" t="s">
        <v>139</v>
      </c>
      <c r="G275" t="s">
        <v>139</v>
      </c>
      <c r="H275" t="s">
        <v>139</v>
      </c>
      <c r="I275" t="s">
        <v>139</v>
      </c>
      <c r="J275" t="s">
        <v>139</v>
      </c>
      <c r="K275" s="67">
        <v>0</v>
      </c>
    </row>
    <row r="276" spans="1:11" x14ac:dyDescent="0.2">
      <c r="A276" t="s">
        <v>431</v>
      </c>
      <c r="B276" t="s">
        <v>431</v>
      </c>
      <c r="C276" s="68" t="s">
        <v>353</v>
      </c>
      <c r="D276" t="s">
        <v>354</v>
      </c>
      <c r="E276" t="s">
        <v>139</v>
      </c>
      <c r="F276" t="s">
        <v>139</v>
      </c>
      <c r="G276" t="s">
        <v>139</v>
      </c>
      <c r="H276" t="s">
        <v>139</v>
      </c>
      <c r="I276" t="s">
        <v>139</v>
      </c>
      <c r="J276" t="s">
        <v>139</v>
      </c>
      <c r="K276" s="67">
        <v>6</v>
      </c>
    </row>
    <row r="277" spans="1:11" x14ac:dyDescent="0.2">
      <c r="A277" t="s">
        <v>431</v>
      </c>
      <c r="B277" t="s">
        <v>431</v>
      </c>
      <c r="C277" s="68" t="s">
        <v>357</v>
      </c>
      <c r="D277" t="s">
        <v>358</v>
      </c>
      <c r="E277" t="s">
        <v>139</v>
      </c>
      <c r="F277" t="s">
        <v>139</v>
      </c>
      <c r="G277" t="s">
        <v>139</v>
      </c>
      <c r="H277" t="s">
        <v>139</v>
      </c>
      <c r="I277" t="s">
        <v>139</v>
      </c>
      <c r="J277" t="s">
        <v>139</v>
      </c>
      <c r="K277" s="67">
        <v>22</v>
      </c>
    </row>
    <row r="278" spans="1:11" x14ac:dyDescent="0.2">
      <c r="A278" t="s">
        <v>431</v>
      </c>
      <c r="B278" t="s">
        <v>431</v>
      </c>
      <c r="C278" s="68" t="s">
        <v>359</v>
      </c>
      <c r="D278" t="s">
        <v>360</v>
      </c>
      <c r="E278" t="s">
        <v>139</v>
      </c>
      <c r="F278" t="s">
        <v>139</v>
      </c>
      <c r="G278" t="s">
        <v>139</v>
      </c>
      <c r="H278" t="s">
        <v>139</v>
      </c>
      <c r="I278" t="s">
        <v>139</v>
      </c>
      <c r="J278" t="s">
        <v>139</v>
      </c>
      <c r="K278" s="67">
        <v>22</v>
      </c>
    </row>
    <row r="279" spans="1:11" x14ac:dyDescent="0.2">
      <c r="A279" t="s">
        <v>431</v>
      </c>
      <c r="B279" t="s">
        <v>431</v>
      </c>
      <c r="C279" s="68" t="s">
        <v>361</v>
      </c>
      <c r="D279" t="s">
        <v>362</v>
      </c>
      <c r="E279" t="s">
        <v>139</v>
      </c>
      <c r="F279" t="s">
        <v>139</v>
      </c>
      <c r="G279" t="s">
        <v>139</v>
      </c>
      <c r="H279" t="s">
        <v>139</v>
      </c>
      <c r="I279" t="s">
        <v>139</v>
      </c>
      <c r="J279" t="s">
        <v>139</v>
      </c>
      <c r="K279" s="67">
        <v>88</v>
      </c>
    </row>
    <row r="280" spans="1:11" x14ac:dyDescent="0.2">
      <c r="A280" t="s">
        <v>431</v>
      </c>
      <c r="B280" t="s">
        <v>431</v>
      </c>
      <c r="C280" s="68" t="s">
        <v>363</v>
      </c>
      <c r="D280" t="s">
        <v>364</v>
      </c>
      <c r="E280" t="s">
        <v>139</v>
      </c>
      <c r="F280" t="s">
        <v>139</v>
      </c>
      <c r="G280" t="s">
        <v>139</v>
      </c>
      <c r="H280" t="s">
        <v>139</v>
      </c>
      <c r="I280" t="s">
        <v>139</v>
      </c>
      <c r="J280" t="s">
        <v>139</v>
      </c>
      <c r="K280" s="67">
        <v>0</v>
      </c>
    </row>
    <row r="281" spans="1:11" x14ac:dyDescent="0.2">
      <c r="C281" s="68" t="s">
        <v>365</v>
      </c>
      <c r="D281" t="s">
        <v>366</v>
      </c>
      <c r="K281" s="67">
        <v>0</v>
      </c>
    </row>
    <row r="282" spans="1:11" x14ac:dyDescent="0.2">
      <c r="A282" t="s">
        <v>431</v>
      </c>
      <c r="B282" t="s">
        <v>431</v>
      </c>
      <c r="C282" s="68" t="s">
        <v>367</v>
      </c>
      <c r="D282" t="s">
        <v>368</v>
      </c>
      <c r="E282" t="s">
        <v>139</v>
      </c>
      <c r="F282" t="s">
        <v>139</v>
      </c>
      <c r="G282" t="s">
        <v>139</v>
      </c>
      <c r="H282" t="s">
        <v>139</v>
      </c>
      <c r="I282" t="s">
        <v>139</v>
      </c>
      <c r="J282" t="s">
        <v>139</v>
      </c>
      <c r="K282" s="67">
        <v>50</v>
      </c>
    </row>
    <row r="283" spans="1:11" x14ac:dyDescent="0.2">
      <c r="A283" t="s">
        <v>431</v>
      </c>
      <c r="B283" t="s">
        <v>431</v>
      </c>
      <c r="C283" s="68" t="s">
        <v>369</v>
      </c>
      <c r="D283" t="s">
        <v>370</v>
      </c>
      <c r="E283" t="s">
        <v>139</v>
      </c>
      <c r="F283" t="s">
        <v>139</v>
      </c>
      <c r="G283" t="s">
        <v>139</v>
      </c>
      <c r="H283" t="s">
        <v>139</v>
      </c>
      <c r="I283" t="s">
        <v>139</v>
      </c>
      <c r="J283" t="s">
        <v>139</v>
      </c>
      <c r="K283" s="67">
        <v>16</v>
      </c>
    </row>
    <row r="284" spans="1:11" x14ac:dyDescent="0.2">
      <c r="A284" t="s">
        <v>431</v>
      </c>
      <c r="B284" t="s">
        <v>431</v>
      </c>
      <c r="C284" s="68" t="s">
        <v>371</v>
      </c>
      <c r="D284" t="s">
        <v>372</v>
      </c>
      <c r="E284" t="s">
        <v>139</v>
      </c>
      <c r="F284" t="s">
        <v>139</v>
      </c>
      <c r="G284" t="s">
        <v>139</v>
      </c>
      <c r="H284" t="s">
        <v>139</v>
      </c>
      <c r="I284" t="s">
        <v>139</v>
      </c>
      <c r="J284" t="s">
        <v>139</v>
      </c>
      <c r="K284" s="67">
        <v>16</v>
      </c>
    </row>
    <row r="285" spans="1:11" x14ac:dyDescent="0.2">
      <c r="A285" t="s">
        <v>431</v>
      </c>
      <c r="B285" t="s">
        <v>431</v>
      </c>
      <c r="C285" s="68" t="s">
        <v>373</v>
      </c>
      <c r="D285" t="s">
        <v>374</v>
      </c>
      <c r="E285" t="s">
        <v>139</v>
      </c>
      <c r="F285" t="s">
        <v>139</v>
      </c>
      <c r="G285" t="s">
        <v>139</v>
      </c>
      <c r="H285" t="s">
        <v>139</v>
      </c>
      <c r="I285" t="s">
        <v>139</v>
      </c>
      <c r="J285" t="s">
        <v>139</v>
      </c>
      <c r="K285" s="67">
        <v>106</v>
      </c>
    </row>
    <row r="286" spans="1:11" x14ac:dyDescent="0.2">
      <c r="A286" t="s">
        <v>431</v>
      </c>
      <c r="B286" t="s">
        <v>431</v>
      </c>
      <c r="C286" s="68">
        <v>56400</v>
      </c>
      <c r="D286" t="s">
        <v>402</v>
      </c>
      <c r="E286" t="s">
        <v>139</v>
      </c>
      <c r="F286" t="s">
        <v>139</v>
      </c>
      <c r="G286" t="s">
        <v>139</v>
      </c>
      <c r="H286" t="s">
        <v>139</v>
      </c>
      <c r="I286" t="s">
        <v>139</v>
      </c>
      <c r="J286" t="s">
        <v>139</v>
      </c>
      <c r="K286" s="67">
        <v>32</v>
      </c>
    </row>
    <row r="287" spans="1:11" x14ac:dyDescent="0.2">
      <c r="A287" t="s">
        <v>431</v>
      </c>
      <c r="B287" t="s">
        <v>431</v>
      </c>
      <c r="C287" s="68">
        <v>125104</v>
      </c>
      <c r="D287" t="s">
        <v>376</v>
      </c>
      <c r="E287" t="s">
        <v>139</v>
      </c>
      <c r="F287" t="s">
        <v>139</v>
      </c>
      <c r="G287" t="s">
        <v>139</v>
      </c>
      <c r="H287" t="s">
        <v>139</v>
      </c>
      <c r="I287" t="s">
        <v>139</v>
      </c>
      <c r="J287" t="s">
        <v>139</v>
      </c>
      <c r="K287" s="67">
        <v>0</v>
      </c>
    </row>
    <row r="288" spans="1:11" x14ac:dyDescent="0.2">
      <c r="A288" t="s">
        <v>431</v>
      </c>
      <c r="B288" t="s">
        <v>431</v>
      </c>
      <c r="C288" s="68">
        <v>71400</v>
      </c>
      <c r="D288" t="s">
        <v>378</v>
      </c>
      <c r="E288" t="s">
        <v>139</v>
      </c>
      <c r="F288" t="s">
        <v>139</v>
      </c>
      <c r="G288" t="s">
        <v>139</v>
      </c>
      <c r="H288" t="s">
        <v>139</v>
      </c>
      <c r="I288" t="s">
        <v>139</v>
      </c>
      <c r="J288" t="s">
        <v>139</v>
      </c>
      <c r="K288" s="67">
        <v>31</v>
      </c>
    </row>
    <row r="289" spans="1:11" x14ac:dyDescent="0.2">
      <c r="A289" t="s">
        <v>431</v>
      </c>
      <c r="B289" t="s">
        <v>431</v>
      </c>
      <c r="C289" s="68">
        <v>71810</v>
      </c>
      <c r="D289" t="s">
        <v>379</v>
      </c>
      <c r="E289" t="s">
        <v>139</v>
      </c>
      <c r="F289" t="s">
        <v>139</v>
      </c>
      <c r="G289" t="s">
        <v>139</v>
      </c>
      <c r="H289" t="s">
        <v>139</v>
      </c>
      <c r="I289" t="s">
        <v>139</v>
      </c>
      <c r="J289" t="s">
        <v>139</v>
      </c>
      <c r="K289" s="67">
        <v>0</v>
      </c>
    </row>
    <row r="290" spans="1:11" x14ac:dyDescent="0.2">
      <c r="A290" t="s">
        <v>431</v>
      </c>
      <c r="B290" t="s">
        <v>431</v>
      </c>
      <c r="C290" s="68">
        <v>7110050</v>
      </c>
      <c r="D290" t="s">
        <v>403</v>
      </c>
      <c r="E290" t="s">
        <v>139</v>
      </c>
      <c r="F290" t="s">
        <v>139</v>
      </c>
      <c r="G290" t="s">
        <v>139</v>
      </c>
      <c r="H290" t="s">
        <v>139</v>
      </c>
      <c r="I290" t="s">
        <v>139</v>
      </c>
      <c r="J290" t="s">
        <v>139</v>
      </c>
      <c r="K290" s="67">
        <v>0</v>
      </c>
    </row>
    <row r="291" spans="1:11" x14ac:dyDescent="0.2">
      <c r="A291" t="s">
        <v>431</v>
      </c>
      <c r="B291" t="s">
        <v>431</v>
      </c>
      <c r="C291" s="68">
        <v>7110060</v>
      </c>
      <c r="D291" t="s">
        <v>404</v>
      </c>
      <c r="E291" t="s">
        <v>139</v>
      </c>
      <c r="F291" t="s">
        <v>139</v>
      </c>
      <c r="G291" t="s">
        <v>139</v>
      </c>
      <c r="H291" t="s">
        <v>139</v>
      </c>
      <c r="I291" t="s">
        <v>139</v>
      </c>
      <c r="J291" t="s">
        <v>139</v>
      </c>
      <c r="K291" s="67">
        <v>0</v>
      </c>
    </row>
    <row r="292" spans="1:11" x14ac:dyDescent="0.2">
      <c r="C292" s="68"/>
      <c r="K292" s="67"/>
    </row>
    <row r="293" spans="1:11" x14ac:dyDescent="0.2">
      <c r="A293" t="s">
        <v>434</v>
      </c>
      <c r="B293" t="s">
        <v>435</v>
      </c>
      <c r="C293" s="66">
        <v>100023</v>
      </c>
      <c r="D293" t="s">
        <v>335</v>
      </c>
      <c r="E293" t="s">
        <v>139</v>
      </c>
      <c r="F293" t="s">
        <v>139</v>
      </c>
      <c r="G293" t="s">
        <v>139</v>
      </c>
      <c r="H293" t="s">
        <v>139</v>
      </c>
      <c r="I293" t="s">
        <v>139</v>
      </c>
      <c r="J293" t="s">
        <v>139</v>
      </c>
      <c r="K293" s="67">
        <v>149</v>
      </c>
    </row>
    <row r="294" spans="1:11" x14ac:dyDescent="0.2">
      <c r="A294" t="s">
        <v>434</v>
      </c>
      <c r="B294" t="s">
        <v>435</v>
      </c>
      <c r="C294" s="68" t="s">
        <v>436</v>
      </c>
      <c r="D294" t="s">
        <v>437</v>
      </c>
      <c r="E294" t="s">
        <v>139</v>
      </c>
      <c r="F294" t="s">
        <v>139</v>
      </c>
      <c r="G294" t="s">
        <v>139</v>
      </c>
      <c r="H294" t="s">
        <v>139</v>
      </c>
      <c r="I294" t="s">
        <v>139</v>
      </c>
      <c r="J294" t="s">
        <v>139</v>
      </c>
      <c r="K294" s="67">
        <v>177</v>
      </c>
    </row>
    <row r="295" spans="1:11" x14ac:dyDescent="0.2">
      <c r="A295" t="s">
        <v>434</v>
      </c>
      <c r="B295" t="s">
        <v>435</v>
      </c>
      <c r="C295" s="68" t="s">
        <v>438</v>
      </c>
      <c r="D295" t="s">
        <v>439</v>
      </c>
      <c r="E295" t="s">
        <v>139</v>
      </c>
      <c r="F295" t="s">
        <v>139</v>
      </c>
      <c r="G295" t="s">
        <v>139</v>
      </c>
      <c r="H295" t="s">
        <v>139</v>
      </c>
      <c r="I295" t="s">
        <v>139</v>
      </c>
      <c r="J295" t="s">
        <v>139</v>
      </c>
      <c r="K295" s="67">
        <v>190</v>
      </c>
    </row>
    <row r="296" spans="1:11" x14ac:dyDescent="0.2">
      <c r="A296" t="s">
        <v>434</v>
      </c>
      <c r="B296" t="s">
        <v>435</v>
      </c>
      <c r="C296" s="66">
        <v>100026</v>
      </c>
      <c r="D296" t="s">
        <v>440</v>
      </c>
      <c r="E296" t="s">
        <v>139</v>
      </c>
      <c r="F296" t="s">
        <v>139</v>
      </c>
      <c r="G296" t="s">
        <v>139</v>
      </c>
      <c r="H296" t="s">
        <v>139</v>
      </c>
      <c r="I296" t="s">
        <v>139</v>
      </c>
      <c r="J296" t="s">
        <v>139</v>
      </c>
      <c r="K296" s="67">
        <v>59</v>
      </c>
    </row>
    <row r="297" spans="1:11" x14ac:dyDescent="0.2">
      <c r="A297" t="s">
        <v>434</v>
      </c>
      <c r="B297" t="s">
        <v>435</v>
      </c>
      <c r="C297" s="66">
        <v>100091</v>
      </c>
      <c r="D297" t="s">
        <v>441</v>
      </c>
      <c r="E297" t="s">
        <v>139</v>
      </c>
      <c r="F297" t="s">
        <v>139</v>
      </c>
      <c r="G297" t="s">
        <v>139</v>
      </c>
      <c r="H297" t="s">
        <v>139</v>
      </c>
      <c r="I297" t="s">
        <v>139</v>
      </c>
      <c r="J297" t="s">
        <v>139</v>
      </c>
      <c r="K297" s="67">
        <v>9</v>
      </c>
    </row>
    <row r="298" spans="1:11" x14ac:dyDescent="0.2">
      <c r="A298" t="s">
        <v>434</v>
      </c>
      <c r="B298" t="s">
        <v>435</v>
      </c>
      <c r="C298" s="66">
        <v>15022</v>
      </c>
      <c r="D298" t="s">
        <v>245</v>
      </c>
      <c r="E298" t="s">
        <v>139</v>
      </c>
      <c r="F298" t="s">
        <v>139</v>
      </c>
      <c r="G298" t="s">
        <v>139</v>
      </c>
      <c r="H298" t="s">
        <v>139</v>
      </c>
      <c r="I298" t="s">
        <v>139</v>
      </c>
      <c r="J298" t="s">
        <v>139</v>
      </c>
      <c r="K298" s="67">
        <v>91</v>
      </c>
    </row>
    <row r="299" spans="1:11" x14ac:dyDescent="0.2">
      <c r="A299" t="s">
        <v>434</v>
      </c>
      <c r="B299" t="s">
        <v>435</v>
      </c>
      <c r="C299" s="66">
        <v>15032</v>
      </c>
      <c r="D299" t="s">
        <v>246</v>
      </c>
      <c r="E299" t="s">
        <v>139</v>
      </c>
      <c r="F299" t="s">
        <v>139</v>
      </c>
      <c r="G299" t="s">
        <v>139</v>
      </c>
      <c r="H299" t="s">
        <v>139</v>
      </c>
      <c r="I299" t="s">
        <v>139</v>
      </c>
      <c r="J299" t="s">
        <v>139</v>
      </c>
      <c r="K299" s="67">
        <v>138</v>
      </c>
    </row>
    <row r="300" spans="1:11" x14ac:dyDescent="0.2">
      <c r="A300" t="s">
        <v>434</v>
      </c>
      <c r="B300" t="s">
        <v>435</v>
      </c>
      <c r="C300" s="66">
        <v>15041</v>
      </c>
      <c r="D300" t="s">
        <v>247</v>
      </c>
      <c r="E300" t="s">
        <v>139</v>
      </c>
      <c r="F300" t="s">
        <v>139</v>
      </c>
      <c r="G300" t="s">
        <v>139</v>
      </c>
      <c r="H300" t="s">
        <v>139</v>
      </c>
      <c r="I300" t="s">
        <v>139</v>
      </c>
      <c r="J300" t="s">
        <v>139</v>
      </c>
      <c r="K300" s="67">
        <v>7</v>
      </c>
    </row>
    <row r="301" spans="1:11" x14ac:dyDescent="0.2">
      <c r="A301" t="s">
        <v>434</v>
      </c>
      <c r="B301" t="s">
        <v>435</v>
      </c>
      <c r="C301" s="68" t="s">
        <v>294</v>
      </c>
      <c r="D301" t="s">
        <v>295</v>
      </c>
      <c r="E301" t="s">
        <v>139</v>
      </c>
      <c r="F301" t="s">
        <v>139</v>
      </c>
      <c r="G301" t="s">
        <v>139</v>
      </c>
      <c r="H301" t="s">
        <v>139</v>
      </c>
      <c r="I301" t="s">
        <v>139</v>
      </c>
      <c r="J301" t="s">
        <v>139</v>
      </c>
      <c r="K301" s="67">
        <v>105</v>
      </c>
    </row>
    <row r="302" spans="1:11" x14ac:dyDescent="0.2">
      <c r="A302" t="s">
        <v>434</v>
      </c>
      <c r="B302" t="s">
        <v>435</v>
      </c>
      <c r="C302" s="68" t="s">
        <v>317</v>
      </c>
      <c r="D302" t="s">
        <v>318</v>
      </c>
      <c r="E302" t="s">
        <v>139</v>
      </c>
      <c r="F302" t="s">
        <v>139</v>
      </c>
      <c r="G302" t="s">
        <v>139</v>
      </c>
      <c r="H302" t="s">
        <v>139</v>
      </c>
      <c r="I302" t="s">
        <v>139</v>
      </c>
      <c r="J302" t="s">
        <v>139</v>
      </c>
      <c r="K302" s="67">
        <v>105</v>
      </c>
    </row>
    <row r="303" spans="1:11" x14ac:dyDescent="0.2">
      <c r="A303" t="s">
        <v>434</v>
      </c>
      <c r="B303" t="s">
        <v>435</v>
      </c>
      <c r="C303" s="68" t="s">
        <v>296</v>
      </c>
      <c r="D303" t="s">
        <v>297</v>
      </c>
      <c r="E303" t="s">
        <v>139</v>
      </c>
      <c r="F303" t="s">
        <v>139</v>
      </c>
      <c r="G303" t="s">
        <v>139</v>
      </c>
      <c r="H303" t="s">
        <v>139</v>
      </c>
      <c r="I303" t="s">
        <v>139</v>
      </c>
      <c r="J303" t="s">
        <v>139</v>
      </c>
      <c r="K303" s="67">
        <v>126</v>
      </c>
    </row>
    <row r="304" spans="1:11" x14ac:dyDescent="0.2">
      <c r="A304" t="s">
        <v>434</v>
      </c>
      <c r="B304" t="s">
        <v>435</v>
      </c>
      <c r="C304" s="68" t="s">
        <v>319</v>
      </c>
      <c r="D304" t="s">
        <v>320</v>
      </c>
      <c r="E304" t="s">
        <v>139</v>
      </c>
      <c r="F304" t="s">
        <v>139</v>
      </c>
      <c r="G304" t="s">
        <v>139</v>
      </c>
      <c r="H304" t="s">
        <v>139</v>
      </c>
      <c r="I304" t="s">
        <v>139</v>
      </c>
      <c r="J304" t="s">
        <v>139</v>
      </c>
      <c r="K304" s="67">
        <v>126</v>
      </c>
    </row>
    <row r="305" spans="1:11" x14ac:dyDescent="0.2">
      <c r="C305" s="68"/>
      <c r="K305" s="67"/>
    </row>
    <row r="306" spans="1:11" x14ac:dyDescent="0.2">
      <c r="A306" t="s">
        <v>434</v>
      </c>
      <c r="B306" t="s">
        <v>442</v>
      </c>
      <c r="C306" s="66">
        <v>111002</v>
      </c>
      <c r="D306" t="s">
        <v>443</v>
      </c>
      <c r="E306" s="67">
        <v>70</v>
      </c>
      <c r="F306" s="67">
        <v>73</v>
      </c>
      <c r="G306" s="67">
        <v>78</v>
      </c>
      <c r="H306" s="67">
        <v>86</v>
      </c>
      <c r="I306" s="67">
        <v>100</v>
      </c>
      <c r="J306" s="67">
        <v>143</v>
      </c>
      <c r="K306" t="s">
        <v>139</v>
      </c>
    </row>
    <row r="307" spans="1:11" x14ac:dyDescent="0.2">
      <c r="A307" t="s">
        <v>434</v>
      </c>
      <c r="B307" t="s">
        <v>442</v>
      </c>
      <c r="C307" s="66">
        <v>100036</v>
      </c>
      <c r="D307" t="s">
        <v>444</v>
      </c>
      <c r="E307" s="67">
        <v>83</v>
      </c>
      <c r="F307" s="67">
        <v>89</v>
      </c>
      <c r="G307" s="67">
        <v>92</v>
      </c>
      <c r="H307" s="67">
        <v>103</v>
      </c>
      <c r="I307" s="67">
        <v>113</v>
      </c>
      <c r="J307" s="67">
        <v>159</v>
      </c>
      <c r="K307" t="s">
        <v>139</v>
      </c>
    </row>
    <row r="308" spans="1:11" x14ac:dyDescent="0.2">
      <c r="A308" t="s">
        <v>434</v>
      </c>
      <c r="B308" t="s">
        <v>442</v>
      </c>
      <c r="C308" s="66">
        <v>100034</v>
      </c>
      <c r="D308" t="s">
        <v>445</v>
      </c>
      <c r="E308" s="67">
        <v>135</v>
      </c>
      <c r="F308" s="67">
        <v>140</v>
      </c>
      <c r="G308" s="67">
        <v>144</v>
      </c>
      <c r="H308" s="67">
        <v>152</v>
      </c>
      <c r="I308" s="67">
        <v>163</v>
      </c>
      <c r="J308" s="67">
        <v>210</v>
      </c>
      <c r="K308" t="s">
        <v>139</v>
      </c>
    </row>
    <row r="309" spans="1:11" x14ac:dyDescent="0.2">
      <c r="A309" t="s">
        <v>434</v>
      </c>
      <c r="B309" t="s">
        <v>442</v>
      </c>
      <c r="C309" s="66">
        <v>1850026</v>
      </c>
      <c r="D309" t="s">
        <v>446</v>
      </c>
      <c r="E309" s="67">
        <v>112</v>
      </c>
      <c r="F309" s="67">
        <v>116</v>
      </c>
      <c r="G309" s="67">
        <v>120</v>
      </c>
      <c r="H309" s="67">
        <v>143</v>
      </c>
      <c r="I309" s="67">
        <v>176</v>
      </c>
      <c r="J309" s="67">
        <v>231</v>
      </c>
      <c r="K309" t="s">
        <v>139</v>
      </c>
    </row>
    <row r="310" spans="1:11" x14ac:dyDescent="0.2">
      <c r="A310" t="s">
        <v>434</v>
      </c>
      <c r="B310" t="s">
        <v>442</v>
      </c>
      <c r="C310" s="66">
        <v>1860026</v>
      </c>
      <c r="D310" t="s">
        <v>447</v>
      </c>
      <c r="E310" s="67">
        <v>160</v>
      </c>
      <c r="F310" s="67">
        <v>164</v>
      </c>
      <c r="G310" s="67">
        <v>169</v>
      </c>
      <c r="H310" s="67">
        <v>189</v>
      </c>
      <c r="I310" s="67">
        <v>223</v>
      </c>
      <c r="J310" s="67">
        <v>324</v>
      </c>
      <c r="K310" t="s">
        <v>139</v>
      </c>
    </row>
    <row r="311" spans="1:11" x14ac:dyDescent="0.2">
      <c r="A311" t="s">
        <v>434</v>
      </c>
      <c r="B311" t="s">
        <v>442</v>
      </c>
      <c r="C311" s="66">
        <v>10031</v>
      </c>
      <c r="D311" t="s">
        <v>448</v>
      </c>
      <c r="E311" s="67">
        <v>134</v>
      </c>
      <c r="F311" s="67">
        <v>140</v>
      </c>
      <c r="G311" s="67">
        <v>148</v>
      </c>
      <c r="H311" s="67">
        <v>173</v>
      </c>
      <c r="I311" s="67">
        <v>204</v>
      </c>
      <c r="J311" s="67">
        <v>296</v>
      </c>
      <c r="K311" t="s">
        <v>139</v>
      </c>
    </row>
    <row r="312" spans="1:11" x14ac:dyDescent="0.2">
      <c r="A312" t="s">
        <v>434</v>
      </c>
      <c r="B312" t="s">
        <v>442</v>
      </c>
      <c r="C312" s="66">
        <v>10032</v>
      </c>
      <c r="D312" t="s">
        <v>449</v>
      </c>
      <c r="E312" s="67">
        <v>206</v>
      </c>
      <c r="F312" s="67">
        <v>212</v>
      </c>
      <c r="G312" s="67">
        <v>220</v>
      </c>
      <c r="H312" s="67">
        <v>245</v>
      </c>
      <c r="I312" s="67">
        <v>276</v>
      </c>
      <c r="J312" s="67">
        <v>369</v>
      </c>
      <c r="K312" t="s">
        <v>139</v>
      </c>
    </row>
    <row r="313" spans="1:11" x14ac:dyDescent="0.2">
      <c r="A313" t="s">
        <v>434</v>
      </c>
      <c r="B313" t="s">
        <v>442</v>
      </c>
      <c r="C313" s="66">
        <v>10044</v>
      </c>
      <c r="D313" t="s">
        <v>450</v>
      </c>
      <c r="E313" s="67">
        <v>206</v>
      </c>
      <c r="F313" s="67">
        <v>212</v>
      </c>
      <c r="G313" s="67">
        <v>220</v>
      </c>
      <c r="H313" s="67">
        <v>245</v>
      </c>
      <c r="I313" s="67">
        <v>276</v>
      </c>
      <c r="J313" s="67">
        <v>369</v>
      </c>
      <c r="K313" t="s">
        <v>139</v>
      </c>
    </row>
    <row r="314" spans="1:11" x14ac:dyDescent="0.2">
      <c r="A314" t="s">
        <v>434</v>
      </c>
      <c r="B314" t="s">
        <v>442</v>
      </c>
      <c r="C314" s="66">
        <v>10001</v>
      </c>
      <c r="D314" t="s">
        <v>30</v>
      </c>
      <c r="E314" s="67">
        <v>294</v>
      </c>
      <c r="F314" s="67">
        <v>303</v>
      </c>
      <c r="G314" s="67">
        <v>315</v>
      </c>
      <c r="H314" s="67">
        <v>347</v>
      </c>
      <c r="I314" s="67">
        <v>389</v>
      </c>
      <c r="J314" s="67">
        <v>493</v>
      </c>
      <c r="K314" t="s">
        <v>139</v>
      </c>
    </row>
    <row r="315" spans="1:11" x14ac:dyDescent="0.2">
      <c r="A315" t="s">
        <v>434</v>
      </c>
      <c r="B315" t="s">
        <v>442</v>
      </c>
      <c r="C315" s="66">
        <v>10021</v>
      </c>
      <c r="D315" t="s">
        <v>451</v>
      </c>
      <c r="E315" s="67">
        <v>389</v>
      </c>
      <c r="F315" s="67">
        <v>398</v>
      </c>
      <c r="G315" s="67">
        <v>410</v>
      </c>
      <c r="H315" s="67">
        <v>443</v>
      </c>
      <c r="I315" s="67">
        <v>483</v>
      </c>
      <c r="J315" s="67">
        <v>588</v>
      </c>
      <c r="K315" t="s">
        <v>139</v>
      </c>
    </row>
    <row r="316" spans="1:11" x14ac:dyDescent="0.2">
      <c r="A316" t="s">
        <v>434</v>
      </c>
      <c r="B316" t="s">
        <v>442</v>
      </c>
      <c r="C316" s="66">
        <v>10023</v>
      </c>
      <c r="D316" t="s">
        <v>452</v>
      </c>
      <c r="E316" s="67">
        <v>389</v>
      </c>
      <c r="F316" s="67">
        <v>398</v>
      </c>
      <c r="G316" s="67">
        <v>410</v>
      </c>
      <c r="H316" s="67">
        <v>443</v>
      </c>
      <c r="I316" s="67">
        <v>483</v>
      </c>
      <c r="J316" s="67">
        <v>588</v>
      </c>
      <c r="K316" t="s">
        <v>139</v>
      </c>
    </row>
    <row r="317" spans="1:11" x14ac:dyDescent="0.2">
      <c r="A317" t="s">
        <v>434</v>
      </c>
      <c r="B317" t="s">
        <v>442</v>
      </c>
      <c r="C317" s="66">
        <v>730003</v>
      </c>
      <c r="D317" t="s">
        <v>453</v>
      </c>
      <c r="E317" s="67">
        <v>145</v>
      </c>
      <c r="F317" s="67">
        <v>146</v>
      </c>
      <c r="G317" s="67">
        <v>147</v>
      </c>
      <c r="H317" s="67">
        <v>152</v>
      </c>
      <c r="I317" s="67">
        <v>161</v>
      </c>
      <c r="J317" s="67">
        <v>177</v>
      </c>
      <c r="K317" t="s">
        <v>139</v>
      </c>
    </row>
    <row r="318" spans="1:11" x14ac:dyDescent="0.2">
      <c r="A318" t="s">
        <v>434</v>
      </c>
      <c r="B318" t="s">
        <v>442</v>
      </c>
      <c r="C318" s="66">
        <v>730002</v>
      </c>
      <c r="D318" t="s">
        <v>454</v>
      </c>
      <c r="E318" s="67">
        <v>160</v>
      </c>
      <c r="F318" s="67">
        <v>161</v>
      </c>
      <c r="G318" s="67">
        <v>162</v>
      </c>
      <c r="H318" s="67">
        <v>168</v>
      </c>
      <c r="I318" s="67">
        <v>179</v>
      </c>
      <c r="J318" s="67">
        <v>196</v>
      </c>
      <c r="K318" t="s">
        <v>139</v>
      </c>
    </row>
    <row r="319" spans="1:11" x14ac:dyDescent="0.2">
      <c r="C319" s="66"/>
      <c r="E319" s="67"/>
      <c r="F319" s="67"/>
      <c r="G319" s="67"/>
      <c r="H319" s="67"/>
      <c r="I319" s="67"/>
      <c r="J319" s="67"/>
    </row>
    <row r="320" spans="1:11" x14ac:dyDescent="0.2">
      <c r="A320" t="s">
        <v>434</v>
      </c>
      <c r="B320" t="s">
        <v>455</v>
      </c>
      <c r="C320" s="66">
        <v>200018</v>
      </c>
      <c r="D320" t="s">
        <v>456</v>
      </c>
      <c r="E320" s="67">
        <v>140</v>
      </c>
      <c r="F320" s="67">
        <v>145</v>
      </c>
      <c r="G320" s="67">
        <v>148</v>
      </c>
      <c r="H320" s="67">
        <v>156</v>
      </c>
      <c r="I320" s="67">
        <v>168</v>
      </c>
      <c r="J320" s="67">
        <v>214</v>
      </c>
      <c r="K320" t="s">
        <v>139</v>
      </c>
    </row>
    <row r="321" spans="1:11" x14ac:dyDescent="0.2">
      <c r="A321" t="s">
        <v>434</v>
      </c>
      <c r="B321" t="s">
        <v>455</v>
      </c>
      <c r="C321" s="66">
        <v>200020</v>
      </c>
      <c r="D321" t="s">
        <v>457</v>
      </c>
      <c r="E321" s="67">
        <v>214</v>
      </c>
      <c r="F321" s="67">
        <v>219</v>
      </c>
      <c r="G321" s="67">
        <v>222</v>
      </c>
      <c r="H321" s="67">
        <v>232</v>
      </c>
      <c r="I321" s="67">
        <v>243</v>
      </c>
      <c r="J321" s="67">
        <v>289</v>
      </c>
      <c r="K321" t="s">
        <v>139</v>
      </c>
    </row>
    <row r="322" spans="1:11" x14ac:dyDescent="0.2">
      <c r="A322" t="s">
        <v>434</v>
      </c>
      <c r="B322" t="s">
        <v>455</v>
      </c>
      <c r="C322" s="66">
        <v>200019</v>
      </c>
      <c r="D322" t="s">
        <v>458</v>
      </c>
      <c r="E322" s="67">
        <v>185</v>
      </c>
      <c r="F322" s="67">
        <v>189</v>
      </c>
      <c r="G322" s="67">
        <v>192</v>
      </c>
      <c r="H322" s="67">
        <v>202</v>
      </c>
      <c r="I322" s="67">
        <v>214</v>
      </c>
      <c r="J322" s="67">
        <v>260</v>
      </c>
      <c r="K322" t="s">
        <v>139</v>
      </c>
    </row>
    <row r="323" spans="1:11" x14ac:dyDescent="0.2">
      <c r="A323" t="s">
        <v>434</v>
      </c>
      <c r="B323" t="s">
        <v>455</v>
      </c>
      <c r="C323" s="66">
        <v>2850025</v>
      </c>
      <c r="D323" t="s">
        <v>330</v>
      </c>
      <c r="E323" s="67">
        <v>186</v>
      </c>
      <c r="F323" s="67">
        <v>190</v>
      </c>
      <c r="G323" s="67">
        <v>194</v>
      </c>
      <c r="H323" s="67">
        <v>214</v>
      </c>
      <c r="I323" s="67">
        <v>248</v>
      </c>
      <c r="J323" s="67">
        <v>304</v>
      </c>
      <c r="K323" t="s">
        <v>139</v>
      </c>
    </row>
    <row r="324" spans="1:11" x14ac:dyDescent="0.2">
      <c r="A324" t="s">
        <v>434</v>
      </c>
      <c r="B324" t="s">
        <v>455</v>
      </c>
      <c r="C324" s="66">
        <v>2860025</v>
      </c>
      <c r="D324" t="s">
        <v>459</v>
      </c>
      <c r="E324" s="67">
        <v>278</v>
      </c>
      <c r="F324" s="67">
        <v>283</v>
      </c>
      <c r="G324" s="67">
        <v>287</v>
      </c>
      <c r="H324" s="67">
        <v>306</v>
      </c>
      <c r="I324" s="67">
        <v>341</v>
      </c>
      <c r="J324" s="67">
        <v>396</v>
      </c>
      <c r="K324" t="s">
        <v>139</v>
      </c>
    </row>
    <row r="325" spans="1:11" x14ac:dyDescent="0.2">
      <c r="A325" t="s">
        <v>434</v>
      </c>
      <c r="B325" t="s">
        <v>455</v>
      </c>
      <c r="C325" s="66">
        <v>20002</v>
      </c>
      <c r="D325" t="s">
        <v>30</v>
      </c>
      <c r="E325" s="67">
        <v>199</v>
      </c>
      <c r="F325" s="67">
        <v>207</v>
      </c>
      <c r="G325" s="67">
        <v>217</v>
      </c>
      <c r="H325" s="67">
        <v>243</v>
      </c>
      <c r="I325" s="67">
        <v>277</v>
      </c>
      <c r="J325" s="67">
        <v>370</v>
      </c>
      <c r="K325" t="s">
        <v>139</v>
      </c>
    </row>
    <row r="326" spans="1:11" x14ac:dyDescent="0.2">
      <c r="A326" t="s">
        <v>434</v>
      </c>
      <c r="B326" t="s">
        <v>455</v>
      </c>
      <c r="C326" s="66">
        <v>20022</v>
      </c>
      <c r="D326" t="s">
        <v>451</v>
      </c>
      <c r="E326" s="67">
        <v>252</v>
      </c>
      <c r="F326" s="67">
        <v>261</v>
      </c>
      <c r="G326" s="67">
        <v>270</v>
      </c>
      <c r="H326" s="67">
        <v>297</v>
      </c>
      <c r="I326" s="67">
        <v>330</v>
      </c>
      <c r="J326" s="67">
        <v>424</v>
      </c>
      <c r="K326" t="s">
        <v>139</v>
      </c>
    </row>
    <row r="327" spans="1:11" x14ac:dyDescent="0.2">
      <c r="A327" t="s">
        <v>434</v>
      </c>
      <c r="B327" t="s">
        <v>455</v>
      </c>
      <c r="C327" s="66">
        <v>20023</v>
      </c>
      <c r="D327" t="s">
        <v>452</v>
      </c>
      <c r="E327" s="67">
        <v>252</v>
      </c>
      <c r="F327" s="67">
        <v>261</v>
      </c>
      <c r="G327" s="67">
        <v>270</v>
      </c>
      <c r="H327" s="67">
        <v>297</v>
      </c>
      <c r="I327" s="67">
        <v>330</v>
      </c>
      <c r="J327" s="67">
        <v>424</v>
      </c>
      <c r="K327" t="s">
        <v>139</v>
      </c>
    </row>
    <row r="328" spans="1:11" x14ac:dyDescent="0.2">
      <c r="A328" t="s">
        <v>434</v>
      </c>
      <c r="B328" t="s">
        <v>455</v>
      </c>
      <c r="C328" s="66">
        <v>20037</v>
      </c>
      <c r="D328" t="s">
        <v>460</v>
      </c>
      <c r="E328" s="67">
        <v>347</v>
      </c>
      <c r="F328" s="67">
        <v>355</v>
      </c>
      <c r="G328" s="67">
        <v>364</v>
      </c>
      <c r="H328" s="67">
        <v>392</v>
      </c>
      <c r="I328" s="67">
        <v>426</v>
      </c>
      <c r="J328" s="67">
        <v>518</v>
      </c>
      <c r="K328" t="s">
        <v>139</v>
      </c>
    </row>
    <row r="329" spans="1:11" x14ac:dyDescent="0.2">
      <c r="A329" t="s">
        <v>434</v>
      </c>
      <c r="B329" t="s">
        <v>455</v>
      </c>
      <c r="C329" s="66">
        <v>20038</v>
      </c>
      <c r="D329" t="s">
        <v>461</v>
      </c>
      <c r="E329" s="67">
        <v>401</v>
      </c>
      <c r="F329" s="67">
        <v>410</v>
      </c>
      <c r="G329" s="67">
        <v>418</v>
      </c>
      <c r="H329" s="67">
        <v>446</v>
      </c>
      <c r="I329" s="67">
        <v>480</v>
      </c>
      <c r="J329" s="67">
        <v>572</v>
      </c>
      <c r="K329" t="s">
        <v>139</v>
      </c>
    </row>
    <row r="330" spans="1:11" x14ac:dyDescent="0.2">
      <c r="A330" t="s">
        <v>434</v>
      </c>
      <c r="B330" t="s">
        <v>455</v>
      </c>
      <c r="C330" s="66">
        <v>20039</v>
      </c>
      <c r="D330" t="s">
        <v>462</v>
      </c>
      <c r="E330" s="67">
        <v>401</v>
      </c>
      <c r="F330" s="67">
        <v>410</v>
      </c>
      <c r="G330" s="67">
        <v>418</v>
      </c>
      <c r="H330" s="67">
        <v>446</v>
      </c>
      <c r="I330" s="67">
        <v>480</v>
      </c>
      <c r="J330" s="67">
        <v>572</v>
      </c>
      <c r="K330" t="s">
        <v>139</v>
      </c>
    </row>
    <row r="331" spans="1:11" x14ac:dyDescent="0.2">
      <c r="A331" t="s">
        <v>434</v>
      </c>
      <c r="B331" t="s">
        <v>455</v>
      </c>
      <c r="C331" s="66">
        <v>730110</v>
      </c>
      <c r="D331" t="s">
        <v>463</v>
      </c>
      <c r="E331" s="67">
        <v>154</v>
      </c>
      <c r="F331" s="67">
        <v>155</v>
      </c>
      <c r="G331" s="67">
        <v>156</v>
      </c>
      <c r="H331" s="67">
        <v>162</v>
      </c>
      <c r="I331" s="67">
        <v>172</v>
      </c>
      <c r="J331" s="67">
        <v>189</v>
      </c>
      <c r="K331" t="s">
        <v>139</v>
      </c>
    </row>
    <row r="332" spans="1:11" x14ac:dyDescent="0.2">
      <c r="A332" t="s">
        <v>434</v>
      </c>
      <c r="B332" t="s">
        <v>455</v>
      </c>
      <c r="C332" s="66">
        <v>25500</v>
      </c>
      <c r="D332" t="s">
        <v>464</v>
      </c>
      <c r="E332" s="67">
        <v>112</v>
      </c>
      <c r="F332" s="67">
        <v>115</v>
      </c>
      <c r="G332" s="67">
        <v>119</v>
      </c>
      <c r="H332" s="67">
        <v>128</v>
      </c>
      <c r="I332" s="67">
        <v>142</v>
      </c>
      <c r="J332" s="67">
        <v>184</v>
      </c>
      <c r="K332" t="s">
        <v>139</v>
      </c>
    </row>
    <row r="333" spans="1:11" x14ac:dyDescent="0.2">
      <c r="A333" t="s">
        <v>434</v>
      </c>
      <c r="B333" t="s">
        <v>455</v>
      </c>
      <c r="C333" s="66">
        <v>26000</v>
      </c>
      <c r="D333" t="s">
        <v>465</v>
      </c>
      <c r="E333" s="67">
        <v>135</v>
      </c>
      <c r="F333" s="67">
        <v>139</v>
      </c>
      <c r="G333" s="67">
        <v>144</v>
      </c>
      <c r="H333" s="67">
        <v>151</v>
      </c>
      <c r="I333" s="67">
        <v>162</v>
      </c>
      <c r="J333" s="67">
        <v>206</v>
      </c>
      <c r="K333" t="s">
        <v>139</v>
      </c>
    </row>
    <row r="334" spans="1:11" x14ac:dyDescent="0.2">
      <c r="A334" t="s">
        <v>434</v>
      </c>
      <c r="B334" t="s">
        <v>455</v>
      </c>
      <c r="C334" s="66">
        <v>26500</v>
      </c>
      <c r="D334" t="s">
        <v>466</v>
      </c>
      <c r="E334" s="67">
        <v>115</v>
      </c>
      <c r="F334" s="67">
        <v>119</v>
      </c>
      <c r="G334" s="67">
        <v>123</v>
      </c>
      <c r="H334" s="67">
        <v>134</v>
      </c>
      <c r="I334" s="67">
        <v>145</v>
      </c>
      <c r="J334" s="67">
        <v>187</v>
      </c>
      <c r="K334" t="s">
        <v>139</v>
      </c>
    </row>
    <row r="335" spans="1:11" x14ac:dyDescent="0.2">
      <c r="C335" s="66"/>
      <c r="E335" s="67"/>
      <c r="F335" s="67"/>
      <c r="G335" s="67"/>
      <c r="H335" s="67"/>
      <c r="I335" s="67"/>
      <c r="J335" s="67"/>
    </row>
    <row r="336" spans="1:11" x14ac:dyDescent="0.2">
      <c r="A336" t="s">
        <v>434</v>
      </c>
      <c r="B336" t="s">
        <v>467</v>
      </c>
      <c r="C336" s="68" t="s">
        <v>269</v>
      </c>
      <c r="D336" t="s">
        <v>468</v>
      </c>
      <c r="E336" t="s">
        <v>139</v>
      </c>
      <c r="F336" t="s">
        <v>139</v>
      </c>
      <c r="G336" t="s">
        <v>139</v>
      </c>
      <c r="H336" t="s">
        <v>139</v>
      </c>
      <c r="I336" t="s">
        <v>139</v>
      </c>
      <c r="J336" t="s">
        <v>139</v>
      </c>
      <c r="K336" s="67">
        <v>94</v>
      </c>
    </row>
    <row r="337" spans="1:11" x14ac:dyDescent="0.2">
      <c r="A337" t="s">
        <v>434</v>
      </c>
      <c r="B337" t="s">
        <v>467</v>
      </c>
      <c r="C337" s="68" t="s">
        <v>267</v>
      </c>
      <c r="D337" t="s">
        <v>469</v>
      </c>
      <c r="E337" t="s">
        <v>139</v>
      </c>
      <c r="F337" t="s">
        <v>139</v>
      </c>
      <c r="G337" t="s">
        <v>139</v>
      </c>
      <c r="H337" t="s">
        <v>139</v>
      </c>
      <c r="I337" t="s">
        <v>139</v>
      </c>
      <c r="J337" t="s">
        <v>139</v>
      </c>
      <c r="K337" s="67">
        <v>94</v>
      </c>
    </row>
    <row r="338" spans="1:11" x14ac:dyDescent="0.2">
      <c r="A338" t="s">
        <v>434</v>
      </c>
      <c r="B338" t="s">
        <v>467</v>
      </c>
      <c r="C338" s="68" t="s">
        <v>387</v>
      </c>
      <c r="D338" t="s">
        <v>470</v>
      </c>
      <c r="E338" t="s">
        <v>139</v>
      </c>
      <c r="F338" t="s">
        <v>139</v>
      </c>
      <c r="G338" t="s">
        <v>139</v>
      </c>
      <c r="H338" t="s">
        <v>139</v>
      </c>
      <c r="I338" t="s">
        <v>139</v>
      </c>
      <c r="J338" t="s">
        <v>139</v>
      </c>
      <c r="K338" s="67">
        <v>94</v>
      </c>
    </row>
    <row r="339" spans="1:11" x14ac:dyDescent="0.2">
      <c r="A339" t="s">
        <v>434</v>
      </c>
      <c r="B339" t="s">
        <v>467</v>
      </c>
      <c r="C339" s="68" t="s">
        <v>273</v>
      </c>
      <c r="D339" t="s">
        <v>471</v>
      </c>
      <c r="E339" t="s">
        <v>139</v>
      </c>
      <c r="F339" t="s">
        <v>139</v>
      </c>
      <c r="G339" t="s">
        <v>139</v>
      </c>
      <c r="H339" t="s">
        <v>139</v>
      </c>
      <c r="I339" t="s">
        <v>139</v>
      </c>
      <c r="J339" t="s">
        <v>139</v>
      </c>
      <c r="K339" s="67">
        <v>78</v>
      </c>
    </row>
    <row r="340" spans="1:11" x14ac:dyDescent="0.2">
      <c r="A340" t="s">
        <v>434</v>
      </c>
      <c r="B340" t="s">
        <v>467</v>
      </c>
      <c r="C340" s="68" t="s">
        <v>271</v>
      </c>
      <c r="D340" t="s">
        <v>472</v>
      </c>
      <c r="E340" t="s">
        <v>139</v>
      </c>
      <c r="F340" t="s">
        <v>139</v>
      </c>
      <c r="G340" t="s">
        <v>139</v>
      </c>
      <c r="H340" t="s">
        <v>139</v>
      </c>
      <c r="I340" t="s">
        <v>139</v>
      </c>
      <c r="J340" t="s">
        <v>139</v>
      </c>
      <c r="K340" s="67">
        <v>78</v>
      </c>
    </row>
    <row r="341" spans="1:11" x14ac:dyDescent="0.2">
      <c r="A341" t="s">
        <v>434</v>
      </c>
      <c r="B341" t="s">
        <v>467</v>
      </c>
      <c r="C341" s="68" t="s">
        <v>412</v>
      </c>
      <c r="D341" t="s">
        <v>473</v>
      </c>
      <c r="E341" t="s">
        <v>139</v>
      </c>
      <c r="F341" t="s">
        <v>139</v>
      </c>
      <c r="G341" t="s">
        <v>139</v>
      </c>
      <c r="H341" t="s">
        <v>139</v>
      </c>
      <c r="I341" t="s">
        <v>139</v>
      </c>
      <c r="J341" t="s">
        <v>139</v>
      </c>
      <c r="K341" s="67">
        <v>124</v>
      </c>
    </row>
    <row r="342" spans="1:11" x14ac:dyDescent="0.2">
      <c r="A342" t="s">
        <v>434</v>
      </c>
      <c r="B342" t="s">
        <v>467</v>
      </c>
      <c r="C342" s="68" t="s">
        <v>353</v>
      </c>
      <c r="D342" t="s">
        <v>474</v>
      </c>
      <c r="E342" t="s">
        <v>139</v>
      </c>
      <c r="F342" t="s">
        <v>139</v>
      </c>
      <c r="G342" t="s">
        <v>139</v>
      </c>
      <c r="H342" t="s">
        <v>139</v>
      </c>
      <c r="I342" t="s">
        <v>139</v>
      </c>
      <c r="J342" t="s">
        <v>139</v>
      </c>
      <c r="K342" s="67">
        <v>105</v>
      </c>
    </row>
    <row r="343" spans="1:11" x14ac:dyDescent="0.2">
      <c r="A343" t="s">
        <v>434</v>
      </c>
      <c r="B343" t="s">
        <v>467</v>
      </c>
      <c r="C343" s="68" t="s">
        <v>355</v>
      </c>
      <c r="D343" t="s">
        <v>475</v>
      </c>
      <c r="E343" t="s">
        <v>139</v>
      </c>
      <c r="F343" t="s">
        <v>139</v>
      </c>
      <c r="G343" t="s">
        <v>139</v>
      </c>
      <c r="H343" t="s">
        <v>139</v>
      </c>
      <c r="I343" t="s">
        <v>139</v>
      </c>
      <c r="J343" t="s">
        <v>139</v>
      </c>
      <c r="K343" s="67">
        <v>105</v>
      </c>
    </row>
    <row r="344" spans="1:11" x14ac:dyDescent="0.2">
      <c r="A344" t="s">
        <v>434</v>
      </c>
      <c r="B344" t="s">
        <v>467</v>
      </c>
      <c r="C344" s="68" t="s">
        <v>357</v>
      </c>
      <c r="D344" t="s">
        <v>476</v>
      </c>
      <c r="E344" t="s">
        <v>139</v>
      </c>
      <c r="F344" t="s">
        <v>139</v>
      </c>
      <c r="G344" t="s">
        <v>139</v>
      </c>
      <c r="H344" t="s">
        <v>139</v>
      </c>
      <c r="I344" t="s">
        <v>139</v>
      </c>
      <c r="J344" t="s">
        <v>139</v>
      </c>
      <c r="K344" s="67">
        <v>115</v>
      </c>
    </row>
    <row r="345" spans="1:11" x14ac:dyDescent="0.2">
      <c r="A345" t="s">
        <v>434</v>
      </c>
      <c r="B345" t="s">
        <v>467</v>
      </c>
      <c r="C345" s="68" t="s">
        <v>359</v>
      </c>
      <c r="D345" t="s">
        <v>477</v>
      </c>
      <c r="E345" t="s">
        <v>139</v>
      </c>
      <c r="F345" t="s">
        <v>139</v>
      </c>
      <c r="G345" t="s">
        <v>139</v>
      </c>
      <c r="H345" t="s">
        <v>139</v>
      </c>
      <c r="I345" t="s">
        <v>139</v>
      </c>
      <c r="J345" t="s">
        <v>139</v>
      </c>
      <c r="K345" s="67">
        <v>115</v>
      </c>
    </row>
    <row r="346" spans="1:11" x14ac:dyDescent="0.2">
      <c r="A346" t="s">
        <v>434</v>
      </c>
      <c r="B346" t="s">
        <v>467</v>
      </c>
      <c r="C346" s="68" t="s">
        <v>478</v>
      </c>
      <c r="D346" t="s">
        <v>479</v>
      </c>
      <c r="E346" t="s">
        <v>139</v>
      </c>
      <c r="F346" t="s">
        <v>139</v>
      </c>
      <c r="G346" t="s">
        <v>139</v>
      </c>
      <c r="H346" t="s">
        <v>139</v>
      </c>
      <c r="I346" t="s">
        <v>139</v>
      </c>
      <c r="J346" t="s">
        <v>139</v>
      </c>
      <c r="K346" s="67">
        <v>123</v>
      </c>
    </row>
    <row r="347" spans="1:11" x14ac:dyDescent="0.2">
      <c r="A347" t="s">
        <v>434</v>
      </c>
      <c r="B347" t="s">
        <v>467</v>
      </c>
      <c r="C347" s="66">
        <v>42000</v>
      </c>
      <c r="D347" t="s">
        <v>480</v>
      </c>
      <c r="E347" t="s">
        <v>139</v>
      </c>
      <c r="F347" t="s">
        <v>139</v>
      </c>
      <c r="G347" t="s">
        <v>139</v>
      </c>
      <c r="H347" t="s">
        <v>139</v>
      </c>
      <c r="I347" t="s">
        <v>139</v>
      </c>
      <c r="J347" t="s">
        <v>139</v>
      </c>
      <c r="K347" s="67">
        <v>123</v>
      </c>
    </row>
    <row r="348" spans="1:11" x14ac:dyDescent="0.2">
      <c r="A348" t="s">
        <v>434</v>
      </c>
      <c r="B348" t="s">
        <v>467</v>
      </c>
      <c r="C348" s="68" t="s">
        <v>265</v>
      </c>
      <c r="D348" t="s">
        <v>481</v>
      </c>
      <c r="E348" t="s">
        <v>139</v>
      </c>
      <c r="F348" t="s">
        <v>139</v>
      </c>
      <c r="G348" t="s">
        <v>139</v>
      </c>
      <c r="H348" t="s">
        <v>139</v>
      </c>
      <c r="I348" t="s">
        <v>139</v>
      </c>
      <c r="J348" t="s">
        <v>139</v>
      </c>
      <c r="K348" s="67">
        <v>145</v>
      </c>
    </row>
    <row r="349" spans="1:11" x14ac:dyDescent="0.2">
      <c r="A349" t="s">
        <v>434</v>
      </c>
      <c r="B349" t="s">
        <v>467</v>
      </c>
      <c r="C349" s="66">
        <v>520001</v>
      </c>
      <c r="D349" t="s">
        <v>482</v>
      </c>
      <c r="E349" t="s">
        <v>139</v>
      </c>
      <c r="F349" t="s">
        <v>139</v>
      </c>
      <c r="G349" t="s">
        <v>139</v>
      </c>
      <c r="H349" t="s">
        <v>139</v>
      </c>
      <c r="I349" t="s">
        <v>139</v>
      </c>
      <c r="J349" t="s">
        <v>139</v>
      </c>
      <c r="K349" s="67">
        <v>145</v>
      </c>
    </row>
    <row r="350" spans="1:11" x14ac:dyDescent="0.2">
      <c r="A350" t="s">
        <v>434</v>
      </c>
      <c r="B350" t="s">
        <v>467</v>
      </c>
      <c r="C350" s="68" t="s">
        <v>342</v>
      </c>
      <c r="D350" t="s">
        <v>483</v>
      </c>
      <c r="E350" t="s">
        <v>139</v>
      </c>
      <c r="F350" t="s">
        <v>139</v>
      </c>
      <c r="G350" t="s">
        <v>139</v>
      </c>
      <c r="H350" t="s">
        <v>139</v>
      </c>
      <c r="I350" t="s">
        <v>139</v>
      </c>
      <c r="J350" t="s">
        <v>139</v>
      </c>
      <c r="K350" s="67">
        <v>145</v>
      </c>
    </row>
    <row r="351" spans="1:11" x14ac:dyDescent="0.2">
      <c r="A351" t="s">
        <v>434</v>
      </c>
      <c r="B351" t="s">
        <v>467</v>
      </c>
      <c r="C351" s="66">
        <v>520011</v>
      </c>
      <c r="D351" t="s">
        <v>484</v>
      </c>
      <c r="E351" t="s">
        <v>139</v>
      </c>
      <c r="F351" t="s">
        <v>139</v>
      </c>
      <c r="G351" t="s">
        <v>139</v>
      </c>
      <c r="H351" t="s">
        <v>139</v>
      </c>
      <c r="I351" t="s">
        <v>139</v>
      </c>
      <c r="J351" t="s">
        <v>139</v>
      </c>
      <c r="K351" s="67">
        <v>145</v>
      </c>
    </row>
    <row r="352" spans="1:11" x14ac:dyDescent="0.2">
      <c r="A352" t="s">
        <v>434</v>
      </c>
      <c r="B352" t="s">
        <v>467</v>
      </c>
      <c r="C352" s="68" t="s">
        <v>328</v>
      </c>
      <c r="D352" t="s">
        <v>485</v>
      </c>
      <c r="E352" t="s">
        <v>139</v>
      </c>
      <c r="F352" t="s">
        <v>139</v>
      </c>
      <c r="G352" t="s">
        <v>139</v>
      </c>
      <c r="H352" t="s">
        <v>139</v>
      </c>
      <c r="I352" t="s">
        <v>139</v>
      </c>
      <c r="J352" t="s">
        <v>139</v>
      </c>
      <c r="K352" s="67">
        <v>145</v>
      </c>
    </row>
    <row r="353" spans="1:11" x14ac:dyDescent="0.2">
      <c r="A353" t="s">
        <v>434</v>
      </c>
      <c r="B353" t="s">
        <v>467</v>
      </c>
      <c r="C353" s="68" t="s">
        <v>308</v>
      </c>
      <c r="D353" t="s">
        <v>486</v>
      </c>
      <c r="E353" t="s">
        <v>139</v>
      </c>
      <c r="F353" t="s">
        <v>139</v>
      </c>
      <c r="G353" t="s">
        <v>139</v>
      </c>
      <c r="H353" t="s">
        <v>139</v>
      </c>
      <c r="I353" t="s">
        <v>139</v>
      </c>
      <c r="J353" t="s">
        <v>139</v>
      </c>
      <c r="K353" s="67">
        <v>145</v>
      </c>
    </row>
    <row r="354" spans="1:11" x14ac:dyDescent="0.2">
      <c r="A354" t="s">
        <v>434</v>
      </c>
      <c r="B354" t="s">
        <v>467</v>
      </c>
      <c r="C354" s="68" t="s">
        <v>487</v>
      </c>
      <c r="D354" t="s">
        <v>488</v>
      </c>
      <c r="E354" t="s">
        <v>139</v>
      </c>
      <c r="F354" t="s">
        <v>139</v>
      </c>
      <c r="G354" t="s">
        <v>139</v>
      </c>
      <c r="H354" t="s">
        <v>139</v>
      </c>
      <c r="I354" t="s">
        <v>139</v>
      </c>
      <c r="J354" t="s">
        <v>139</v>
      </c>
      <c r="K354" s="67">
        <v>145</v>
      </c>
    </row>
    <row r="355" spans="1:11" x14ac:dyDescent="0.2">
      <c r="A355" t="s">
        <v>434</v>
      </c>
      <c r="B355" t="s">
        <v>467</v>
      </c>
      <c r="C355" s="68" t="s">
        <v>489</v>
      </c>
      <c r="D355" t="s">
        <v>309</v>
      </c>
      <c r="E355" t="s">
        <v>139</v>
      </c>
      <c r="F355" t="s">
        <v>139</v>
      </c>
      <c r="G355" t="s">
        <v>139</v>
      </c>
      <c r="H355" t="s">
        <v>139</v>
      </c>
      <c r="I355" t="s">
        <v>139</v>
      </c>
      <c r="J355" t="s">
        <v>139</v>
      </c>
      <c r="K355" s="67">
        <v>145</v>
      </c>
    </row>
    <row r="356" spans="1:11" x14ac:dyDescent="0.2">
      <c r="C356" s="68"/>
      <c r="K356" s="67"/>
    </row>
    <row r="357" spans="1:11" x14ac:dyDescent="0.2">
      <c r="A357" t="s">
        <v>434</v>
      </c>
      <c r="B357" t="s">
        <v>490</v>
      </c>
      <c r="C357" s="66">
        <v>8300130</v>
      </c>
      <c r="D357" t="s">
        <v>249</v>
      </c>
      <c r="E357" t="s">
        <v>139</v>
      </c>
      <c r="F357" t="s">
        <v>139</v>
      </c>
      <c r="G357" t="s">
        <v>139</v>
      </c>
      <c r="H357" t="s">
        <v>139</v>
      </c>
      <c r="I357" t="s">
        <v>139</v>
      </c>
      <c r="J357" t="s">
        <v>139</v>
      </c>
      <c r="K357" s="67">
        <v>147</v>
      </c>
    </row>
    <row r="358" spans="1:11" x14ac:dyDescent="0.2">
      <c r="A358" t="s">
        <v>434</v>
      </c>
      <c r="B358" t="s">
        <v>490</v>
      </c>
      <c r="C358" s="66">
        <v>8300135</v>
      </c>
      <c r="D358" t="s">
        <v>491</v>
      </c>
      <c r="E358" t="s">
        <v>139</v>
      </c>
      <c r="F358" t="s">
        <v>139</v>
      </c>
      <c r="G358" t="s">
        <v>139</v>
      </c>
      <c r="H358" t="s">
        <v>139</v>
      </c>
      <c r="I358" t="s">
        <v>139</v>
      </c>
      <c r="J358" t="s">
        <v>139</v>
      </c>
      <c r="K358" s="67">
        <v>73</v>
      </c>
    </row>
    <row r="359" spans="1:11" x14ac:dyDescent="0.2">
      <c r="A359" t="s">
        <v>434</v>
      </c>
      <c r="B359" t="s">
        <v>490</v>
      </c>
      <c r="C359" s="66">
        <v>8300136</v>
      </c>
      <c r="D359" t="s">
        <v>492</v>
      </c>
      <c r="E359" t="s">
        <v>139</v>
      </c>
      <c r="F359" t="s">
        <v>139</v>
      </c>
      <c r="G359" t="s">
        <v>139</v>
      </c>
      <c r="H359" t="s">
        <v>139</v>
      </c>
      <c r="I359" t="s">
        <v>139</v>
      </c>
      <c r="J359" t="s">
        <v>139</v>
      </c>
      <c r="K359" s="67">
        <v>73</v>
      </c>
    </row>
    <row r="360" spans="1:11" x14ac:dyDescent="0.2">
      <c r="A360" t="s">
        <v>434</v>
      </c>
      <c r="B360" t="s">
        <v>490</v>
      </c>
      <c r="C360" s="68" t="s">
        <v>250</v>
      </c>
      <c r="D360" t="s">
        <v>251</v>
      </c>
      <c r="E360" t="s">
        <v>139</v>
      </c>
      <c r="F360" t="s">
        <v>139</v>
      </c>
      <c r="G360" t="s">
        <v>139</v>
      </c>
      <c r="H360" t="s">
        <v>139</v>
      </c>
      <c r="I360" t="s">
        <v>139</v>
      </c>
      <c r="J360" t="s">
        <v>139</v>
      </c>
      <c r="K360" s="67">
        <v>147</v>
      </c>
    </row>
    <row r="361" spans="1:11" x14ac:dyDescent="0.2">
      <c r="A361" t="s">
        <v>434</v>
      </c>
      <c r="B361" t="s">
        <v>490</v>
      </c>
      <c r="C361" s="68" t="s">
        <v>493</v>
      </c>
      <c r="D361" t="s">
        <v>494</v>
      </c>
      <c r="E361" t="s">
        <v>139</v>
      </c>
      <c r="F361" t="s">
        <v>139</v>
      </c>
      <c r="G361" t="s">
        <v>139</v>
      </c>
      <c r="H361" t="s">
        <v>139</v>
      </c>
      <c r="I361" t="s">
        <v>139</v>
      </c>
      <c r="J361" t="s">
        <v>139</v>
      </c>
      <c r="K361" s="67">
        <v>73</v>
      </c>
    </row>
    <row r="362" spans="1:11" x14ac:dyDescent="0.2">
      <c r="A362" t="s">
        <v>434</v>
      </c>
      <c r="B362" t="s">
        <v>490</v>
      </c>
      <c r="C362" s="68" t="s">
        <v>495</v>
      </c>
      <c r="D362" t="s">
        <v>496</v>
      </c>
      <c r="E362" t="s">
        <v>139</v>
      </c>
      <c r="F362" t="s">
        <v>139</v>
      </c>
      <c r="G362" t="s">
        <v>139</v>
      </c>
      <c r="H362" t="s">
        <v>139</v>
      </c>
      <c r="I362" t="s">
        <v>139</v>
      </c>
      <c r="J362" t="s">
        <v>139</v>
      </c>
      <c r="K362" s="67">
        <v>73</v>
      </c>
    </row>
    <row r="363" spans="1:11" x14ac:dyDescent="0.2">
      <c r="A363" t="s">
        <v>434</v>
      </c>
      <c r="B363" t="s">
        <v>490</v>
      </c>
      <c r="C363" s="66">
        <v>8300230</v>
      </c>
      <c r="D363" t="s">
        <v>252</v>
      </c>
      <c r="E363" t="s">
        <v>139</v>
      </c>
      <c r="F363" t="s">
        <v>139</v>
      </c>
      <c r="G363" t="s">
        <v>139</v>
      </c>
      <c r="H363" t="s">
        <v>139</v>
      </c>
      <c r="I363" t="s">
        <v>139</v>
      </c>
      <c r="J363" t="s">
        <v>139</v>
      </c>
      <c r="K363" s="67">
        <v>249</v>
      </c>
    </row>
    <row r="364" spans="1:11" x14ac:dyDescent="0.2">
      <c r="A364" t="s">
        <v>434</v>
      </c>
      <c r="B364" t="s">
        <v>490</v>
      </c>
      <c r="C364" s="66">
        <v>8300235</v>
      </c>
      <c r="D364" t="s">
        <v>497</v>
      </c>
      <c r="E364" t="s">
        <v>139</v>
      </c>
      <c r="F364" t="s">
        <v>139</v>
      </c>
      <c r="G364" t="s">
        <v>139</v>
      </c>
      <c r="H364" t="s">
        <v>139</v>
      </c>
      <c r="I364" t="s">
        <v>139</v>
      </c>
      <c r="J364" t="s">
        <v>139</v>
      </c>
      <c r="K364" s="67">
        <v>124</v>
      </c>
    </row>
    <row r="365" spans="1:11" x14ac:dyDescent="0.2">
      <c r="A365" t="s">
        <v>434</v>
      </c>
      <c r="B365" t="s">
        <v>490</v>
      </c>
      <c r="C365" s="66">
        <v>8300236</v>
      </c>
      <c r="D365" t="s">
        <v>498</v>
      </c>
      <c r="E365" t="s">
        <v>139</v>
      </c>
      <c r="F365" t="s">
        <v>139</v>
      </c>
      <c r="G365" t="s">
        <v>139</v>
      </c>
      <c r="H365" t="s">
        <v>139</v>
      </c>
      <c r="I365" t="s">
        <v>139</v>
      </c>
      <c r="J365" t="s">
        <v>139</v>
      </c>
      <c r="K365" s="67">
        <v>124</v>
      </c>
    </row>
    <row r="366" spans="1:11" x14ac:dyDescent="0.2">
      <c r="A366" t="s">
        <v>434</v>
      </c>
      <c r="B366" t="s">
        <v>490</v>
      </c>
      <c r="C366" s="68" t="s">
        <v>253</v>
      </c>
      <c r="D366" t="s">
        <v>254</v>
      </c>
      <c r="E366" t="s">
        <v>139</v>
      </c>
      <c r="F366" t="s">
        <v>139</v>
      </c>
      <c r="G366" t="s">
        <v>139</v>
      </c>
      <c r="H366" t="s">
        <v>139</v>
      </c>
      <c r="I366" t="s">
        <v>139</v>
      </c>
      <c r="J366" t="s">
        <v>139</v>
      </c>
      <c r="K366" s="67">
        <v>249</v>
      </c>
    </row>
    <row r="367" spans="1:11" x14ac:dyDescent="0.2">
      <c r="A367" t="s">
        <v>434</v>
      </c>
      <c r="B367" t="s">
        <v>490</v>
      </c>
      <c r="C367" s="68" t="s">
        <v>499</v>
      </c>
      <c r="D367" t="s">
        <v>500</v>
      </c>
      <c r="E367" t="s">
        <v>139</v>
      </c>
      <c r="F367" t="s">
        <v>139</v>
      </c>
      <c r="G367" t="s">
        <v>139</v>
      </c>
      <c r="H367" t="s">
        <v>139</v>
      </c>
      <c r="I367" t="s">
        <v>139</v>
      </c>
      <c r="J367" t="s">
        <v>139</v>
      </c>
      <c r="K367" s="67">
        <v>124</v>
      </c>
    </row>
    <row r="368" spans="1:11" x14ac:dyDescent="0.2">
      <c r="A368" t="s">
        <v>434</v>
      </c>
      <c r="B368" t="s">
        <v>490</v>
      </c>
      <c r="C368" s="68" t="s">
        <v>501</v>
      </c>
      <c r="D368" t="s">
        <v>502</v>
      </c>
      <c r="E368" t="s">
        <v>139</v>
      </c>
      <c r="F368" t="s">
        <v>139</v>
      </c>
      <c r="G368" t="s">
        <v>139</v>
      </c>
      <c r="H368" t="s">
        <v>139</v>
      </c>
      <c r="I368" t="s">
        <v>139</v>
      </c>
      <c r="J368" t="s">
        <v>139</v>
      </c>
      <c r="K368" s="67">
        <v>124</v>
      </c>
    </row>
    <row r="369" spans="1:11" x14ac:dyDescent="0.2">
      <c r="A369" t="s">
        <v>434</v>
      </c>
      <c r="B369" t="s">
        <v>490</v>
      </c>
      <c r="C369" s="66">
        <v>8700130</v>
      </c>
      <c r="D369" t="s">
        <v>255</v>
      </c>
      <c r="E369" t="s">
        <v>139</v>
      </c>
      <c r="F369" t="s">
        <v>139</v>
      </c>
      <c r="G369" t="s">
        <v>139</v>
      </c>
      <c r="H369" t="s">
        <v>139</v>
      </c>
      <c r="I369" t="s">
        <v>139</v>
      </c>
      <c r="J369" t="s">
        <v>139</v>
      </c>
      <c r="K369" s="67">
        <v>161</v>
      </c>
    </row>
    <row r="370" spans="1:11" x14ac:dyDescent="0.2">
      <c r="A370" t="s">
        <v>434</v>
      </c>
      <c r="B370" t="s">
        <v>490</v>
      </c>
      <c r="C370" s="66">
        <v>8700135</v>
      </c>
      <c r="D370" t="s">
        <v>503</v>
      </c>
      <c r="E370" t="s">
        <v>139</v>
      </c>
      <c r="F370" t="s">
        <v>139</v>
      </c>
      <c r="G370" t="s">
        <v>139</v>
      </c>
      <c r="H370" t="s">
        <v>139</v>
      </c>
      <c r="I370" t="s">
        <v>139</v>
      </c>
      <c r="J370" t="s">
        <v>139</v>
      </c>
      <c r="K370" s="67">
        <v>81</v>
      </c>
    </row>
    <row r="371" spans="1:11" x14ac:dyDescent="0.2">
      <c r="A371" t="s">
        <v>434</v>
      </c>
      <c r="B371" t="s">
        <v>490</v>
      </c>
      <c r="C371" s="66">
        <v>8700136</v>
      </c>
      <c r="D371" t="s">
        <v>504</v>
      </c>
      <c r="E371" t="s">
        <v>139</v>
      </c>
      <c r="F371" t="s">
        <v>139</v>
      </c>
      <c r="G371" t="s">
        <v>139</v>
      </c>
      <c r="H371" t="s">
        <v>139</v>
      </c>
      <c r="I371" t="s">
        <v>139</v>
      </c>
      <c r="J371" t="s">
        <v>139</v>
      </c>
      <c r="K371" s="67">
        <v>81</v>
      </c>
    </row>
    <row r="372" spans="1:11" x14ac:dyDescent="0.2">
      <c r="A372" t="s">
        <v>434</v>
      </c>
      <c r="B372" t="s">
        <v>490</v>
      </c>
      <c r="C372" s="68" t="s">
        <v>256</v>
      </c>
      <c r="D372" t="s">
        <v>257</v>
      </c>
      <c r="E372" t="s">
        <v>139</v>
      </c>
      <c r="F372" t="s">
        <v>139</v>
      </c>
      <c r="G372" t="s">
        <v>139</v>
      </c>
      <c r="H372" t="s">
        <v>139</v>
      </c>
      <c r="I372" t="s">
        <v>139</v>
      </c>
      <c r="J372" t="s">
        <v>139</v>
      </c>
      <c r="K372" s="67">
        <v>161</v>
      </c>
    </row>
    <row r="373" spans="1:11" x14ac:dyDescent="0.2">
      <c r="A373" t="s">
        <v>434</v>
      </c>
      <c r="B373" t="s">
        <v>490</v>
      </c>
      <c r="C373" s="68" t="s">
        <v>505</v>
      </c>
      <c r="D373" t="s">
        <v>506</v>
      </c>
      <c r="E373" t="s">
        <v>139</v>
      </c>
      <c r="F373" t="s">
        <v>139</v>
      </c>
      <c r="G373" t="s">
        <v>139</v>
      </c>
      <c r="H373" t="s">
        <v>139</v>
      </c>
      <c r="I373" t="s">
        <v>139</v>
      </c>
      <c r="J373" t="s">
        <v>139</v>
      </c>
      <c r="K373" s="67">
        <v>81</v>
      </c>
    </row>
    <row r="374" spans="1:11" x14ac:dyDescent="0.2">
      <c r="A374" t="s">
        <v>434</v>
      </c>
      <c r="B374" t="s">
        <v>490</v>
      </c>
      <c r="C374" s="68" t="s">
        <v>507</v>
      </c>
      <c r="D374" t="s">
        <v>508</v>
      </c>
      <c r="E374" t="s">
        <v>139</v>
      </c>
      <c r="F374" t="s">
        <v>139</v>
      </c>
      <c r="G374" t="s">
        <v>139</v>
      </c>
      <c r="H374" t="s">
        <v>139</v>
      </c>
      <c r="I374" t="s">
        <v>139</v>
      </c>
      <c r="J374" t="s">
        <v>139</v>
      </c>
      <c r="K374" s="67">
        <v>81</v>
      </c>
    </row>
    <row r="375" spans="1:11" x14ac:dyDescent="0.2">
      <c r="A375" t="s">
        <v>434</v>
      </c>
      <c r="B375" t="s">
        <v>490</v>
      </c>
      <c r="C375" s="66">
        <v>8700280</v>
      </c>
      <c r="D375" t="s">
        <v>258</v>
      </c>
      <c r="E375" t="s">
        <v>139</v>
      </c>
      <c r="F375" t="s">
        <v>139</v>
      </c>
      <c r="G375" t="s">
        <v>139</v>
      </c>
      <c r="H375" t="s">
        <v>139</v>
      </c>
      <c r="I375" t="s">
        <v>139</v>
      </c>
      <c r="J375" t="s">
        <v>139</v>
      </c>
      <c r="K375" s="67">
        <v>239</v>
      </c>
    </row>
    <row r="376" spans="1:11" x14ac:dyDescent="0.2">
      <c r="A376" t="s">
        <v>434</v>
      </c>
      <c r="B376" t="s">
        <v>490</v>
      </c>
      <c r="C376" s="66">
        <v>8700285</v>
      </c>
      <c r="D376" t="s">
        <v>509</v>
      </c>
      <c r="E376" t="s">
        <v>139</v>
      </c>
      <c r="F376" t="s">
        <v>139</v>
      </c>
      <c r="G376" t="s">
        <v>139</v>
      </c>
      <c r="H376" t="s">
        <v>139</v>
      </c>
      <c r="I376" t="s">
        <v>139</v>
      </c>
      <c r="J376" t="s">
        <v>139</v>
      </c>
      <c r="K376" s="67">
        <v>119</v>
      </c>
    </row>
    <row r="377" spans="1:11" x14ac:dyDescent="0.2">
      <c r="A377" t="s">
        <v>434</v>
      </c>
      <c r="B377" t="s">
        <v>490</v>
      </c>
      <c r="C377" s="66">
        <v>8700286</v>
      </c>
      <c r="D377" t="s">
        <v>510</v>
      </c>
      <c r="E377" t="s">
        <v>139</v>
      </c>
      <c r="F377" t="s">
        <v>139</v>
      </c>
      <c r="G377" t="s">
        <v>139</v>
      </c>
      <c r="H377" t="s">
        <v>139</v>
      </c>
      <c r="I377" t="s">
        <v>139</v>
      </c>
      <c r="J377" t="s">
        <v>139</v>
      </c>
      <c r="K377" s="67">
        <v>119</v>
      </c>
    </row>
    <row r="378" spans="1:11" x14ac:dyDescent="0.2">
      <c r="A378" t="s">
        <v>434</v>
      </c>
      <c r="B378" t="s">
        <v>490</v>
      </c>
      <c r="C378" s="68" t="s">
        <v>259</v>
      </c>
      <c r="D378" t="s">
        <v>260</v>
      </c>
      <c r="E378" t="s">
        <v>139</v>
      </c>
      <c r="F378" t="s">
        <v>139</v>
      </c>
      <c r="G378" t="s">
        <v>139</v>
      </c>
      <c r="H378" t="s">
        <v>139</v>
      </c>
      <c r="I378" t="s">
        <v>139</v>
      </c>
      <c r="J378" t="s">
        <v>139</v>
      </c>
      <c r="K378" s="67">
        <v>239</v>
      </c>
    </row>
    <row r="379" spans="1:11" x14ac:dyDescent="0.2">
      <c r="A379" t="s">
        <v>434</v>
      </c>
      <c r="B379" t="s">
        <v>490</v>
      </c>
      <c r="C379" s="68" t="s">
        <v>511</v>
      </c>
      <c r="D379" t="s">
        <v>512</v>
      </c>
      <c r="E379" t="s">
        <v>139</v>
      </c>
      <c r="F379" t="s">
        <v>139</v>
      </c>
      <c r="G379" t="s">
        <v>139</v>
      </c>
      <c r="H379" t="s">
        <v>139</v>
      </c>
      <c r="I379" t="s">
        <v>139</v>
      </c>
      <c r="J379" t="s">
        <v>139</v>
      </c>
      <c r="K379" s="67">
        <v>119</v>
      </c>
    </row>
    <row r="380" spans="1:11" x14ac:dyDescent="0.2">
      <c r="A380" t="s">
        <v>434</v>
      </c>
      <c r="B380" t="s">
        <v>490</v>
      </c>
      <c r="C380" s="68" t="s">
        <v>513</v>
      </c>
      <c r="D380" t="s">
        <v>514</v>
      </c>
      <c r="E380" t="s">
        <v>139</v>
      </c>
      <c r="F380" t="s">
        <v>139</v>
      </c>
      <c r="G380" t="s">
        <v>139</v>
      </c>
      <c r="H380" t="s">
        <v>139</v>
      </c>
      <c r="I380" t="s">
        <v>139</v>
      </c>
      <c r="J380" t="s">
        <v>139</v>
      </c>
      <c r="K380" s="67">
        <v>119</v>
      </c>
    </row>
    <row r="381" spans="1:11" x14ac:dyDescent="0.2">
      <c r="A381" t="s">
        <v>434</v>
      </c>
      <c r="B381" t="s">
        <v>490</v>
      </c>
      <c r="C381" s="66">
        <v>8700420</v>
      </c>
      <c r="D381" t="s">
        <v>410</v>
      </c>
      <c r="E381" t="s">
        <v>139</v>
      </c>
      <c r="F381" t="s">
        <v>139</v>
      </c>
      <c r="G381" t="s">
        <v>139</v>
      </c>
      <c r="H381" t="s">
        <v>139</v>
      </c>
      <c r="I381" t="s">
        <v>139</v>
      </c>
      <c r="J381" t="s">
        <v>139</v>
      </c>
      <c r="K381" s="67">
        <v>208</v>
      </c>
    </row>
    <row r="382" spans="1:11" x14ac:dyDescent="0.2">
      <c r="A382" t="s">
        <v>434</v>
      </c>
      <c r="B382" t="s">
        <v>490</v>
      </c>
      <c r="C382" s="66">
        <v>8700425</v>
      </c>
      <c r="D382" t="s">
        <v>515</v>
      </c>
      <c r="E382" t="s">
        <v>139</v>
      </c>
      <c r="F382" t="s">
        <v>139</v>
      </c>
      <c r="G382" t="s">
        <v>139</v>
      </c>
      <c r="H382" t="s">
        <v>139</v>
      </c>
      <c r="I382" t="s">
        <v>139</v>
      </c>
      <c r="J382" t="s">
        <v>139</v>
      </c>
      <c r="K382" s="67">
        <v>104</v>
      </c>
    </row>
    <row r="383" spans="1:11" x14ac:dyDescent="0.2">
      <c r="A383" t="s">
        <v>434</v>
      </c>
      <c r="B383" t="s">
        <v>490</v>
      </c>
      <c r="C383" s="66">
        <v>8700426</v>
      </c>
      <c r="D383" t="s">
        <v>516</v>
      </c>
      <c r="E383" t="s">
        <v>139</v>
      </c>
      <c r="F383" t="s">
        <v>139</v>
      </c>
      <c r="G383" t="s">
        <v>139</v>
      </c>
      <c r="H383" t="s">
        <v>139</v>
      </c>
      <c r="I383" t="s">
        <v>139</v>
      </c>
      <c r="J383" t="s">
        <v>139</v>
      </c>
      <c r="K383" s="67">
        <v>104</v>
      </c>
    </row>
    <row r="384" spans="1:11" x14ac:dyDescent="0.2">
      <c r="A384" t="s">
        <v>434</v>
      </c>
      <c r="B384" t="s">
        <v>490</v>
      </c>
      <c r="C384" s="68" t="s">
        <v>300</v>
      </c>
      <c r="D384" t="s">
        <v>301</v>
      </c>
      <c r="E384" t="s">
        <v>139</v>
      </c>
      <c r="F384" t="s">
        <v>139</v>
      </c>
      <c r="G384" t="s">
        <v>139</v>
      </c>
      <c r="H384" t="s">
        <v>139</v>
      </c>
      <c r="I384" t="s">
        <v>139</v>
      </c>
      <c r="J384" t="s">
        <v>139</v>
      </c>
      <c r="K384" s="67">
        <v>147</v>
      </c>
    </row>
    <row r="385" spans="1:11" x14ac:dyDescent="0.2">
      <c r="A385" t="s">
        <v>434</v>
      </c>
      <c r="B385" t="s">
        <v>490</v>
      </c>
      <c r="C385" s="68" t="s">
        <v>517</v>
      </c>
      <c r="D385" t="s">
        <v>518</v>
      </c>
      <c r="E385" t="s">
        <v>139</v>
      </c>
      <c r="F385" t="s">
        <v>139</v>
      </c>
      <c r="G385" t="s">
        <v>139</v>
      </c>
      <c r="H385" t="s">
        <v>139</v>
      </c>
      <c r="I385" t="s">
        <v>139</v>
      </c>
      <c r="J385" t="s">
        <v>139</v>
      </c>
      <c r="K385" s="67">
        <v>73</v>
      </c>
    </row>
    <row r="386" spans="1:11" x14ac:dyDescent="0.2">
      <c r="A386" t="s">
        <v>434</v>
      </c>
      <c r="B386" t="s">
        <v>490</v>
      </c>
      <c r="C386" s="68" t="s">
        <v>519</v>
      </c>
      <c r="D386" t="s">
        <v>520</v>
      </c>
      <c r="E386" t="s">
        <v>139</v>
      </c>
      <c r="F386" t="s">
        <v>139</v>
      </c>
      <c r="G386" t="s">
        <v>139</v>
      </c>
      <c r="H386" t="s">
        <v>139</v>
      </c>
      <c r="I386" t="s">
        <v>139</v>
      </c>
      <c r="J386" t="s">
        <v>139</v>
      </c>
      <c r="K386" s="67">
        <v>73</v>
      </c>
    </row>
    <row r="387" spans="1:11" x14ac:dyDescent="0.2">
      <c r="A387" t="s">
        <v>434</v>
      </c>
      <c r="B387" t="s">
        <v>490</v>
      </c>
      <c r="C387" s="68" t="s">
        <v>302</v>
      </c>
      <c r="D387" t="s">
        <v>303</v>
      </c>
      <c r="E387" t="s">
        <v>139</v>
      </c>
      <c r="F387" t="s">
        <v>139</v>
      </c>
      <c r="G387" t="s">
        <v>139</v>
      </c>
      <c r="H387" t="s">
        <v>139</v>
      </c>
      <c r="I387" t="s">
        <v>139</v>
      </c>
      <c r="J387" t="s">
        <v>139</v>
      </c>
      <c r="K387" s="67">
        <v>58</v>
      </c>
    </row>
    <row r="388" spans="1:11" x14ac:dyDescent="0.2">
      <c r="A388" t="s">
        <v>434</v>
      </c>
      <c r="B388" t="s">
        <v>490</v>
      </c>
      <c r="C388" s="68" t="s">
        <v>321</v>
      </c>
      <c r="D388" t="s">
        <v>301</v>
      </c>
      <c r="E388" t="s">
        <v>139</v>
      </c>
      <c r="F388" t="s">
        <v>139</v>
      </c>
      <c r="G388" t="s">
        <v>139</v>
      </c>
      <c r="H388" t="s">
        <v>139</v>
      </c>
      <c r="I388" t="s">
        <v>139</v>
      </c>
      <c r="J388" t="s">
        <v>139</v>
      </c>
      <c r="K388" s="67">
        <v>147</v>
      </c>
    </row>
    <row r="389" spans="1:11" x14ac:dyDescent="0.2">
      <c r="A389" t="s">
        <v>434</v>
      </c>
      <c r="B389" t="s">
        <v>490</v>
      </c>
      <c r="C389" s="68" t="s">
        <v>521</v>
      </c>
      <c r="D389" t="s">
        <v>522</v>
      </c>
      <c r="E389" t="s">
        <v>139</v>
      </c>
      <c r="F389" t="s">
        <v>139</v>
      </c>
      <c r="G389" t="s">
        <v>139</v>
      </c>
      <c r="H389" t="s">
        <v>139</v>
      </c>
      <c r="I389" t="s">
        <v>139</v>
      </c>
      <c r="J389" t="s">
        <v>139</v>
      </c>
      <c r="K389" s="67">
        <v>73</v>
      </c>
    </row>
    <row r="390" spans="1:11" x14ac:dyDescent="0.2">
      <c r="A390" t="s">
        <v>434</v>
      </c>
      <c r="B390" t="s">
        <v>490</v>
      </c>
      <c r="C390" s="68" t="s">
        <v>523</v>
      </c>
      <c r="D390" t="s">
        <v>524</v>
      </c>
      <c r="E390" t="s">
        <v>139</v>
      </c>
      <c r="F390" t="s">
        <v>139</v>
      </c>
      <c r="G390" t="s">
        <v>139</v>
      </c>
      <c r="H390" t="s">
        <v>139</v>
      </c>
      <c r="I390" t="s">
        <v>139</v>
      </c>
      <c r="J390" t="s">
        <v>139</v>
      </c>
      <c r="K390" s="67">
        <v>73</v>
      </c>
    </row>
    <row r="391" spans="1:11" x14ac:dyDescent="0.2">
      <c r="A391" t="s">
        <v>434</v>
      </c>
      <c r="B391" t="s">
        <v>490</v>
      </c>
      <c r="C391" s="68" t="s">
        <v>322</v>
      </c>
      <c r="D391" t="s">
        <v>323</v>
      </c>
      <c r="E391" t="s">
        <v>139</v>
      </c>
      <c r="F391" t="s">
        <v>139</v>
      </c>
      <c r="G391" t="s">
        <v>139</v>
      </c>
      <c r="H391" t="s">
        <v>139</v>
      </c>
      <c r="I391" t="s">
        <v>139</v>
      </c>
      <c r="J391" t="s">
        <v>139</v>
      </c>
      <c r="K391" s="67">
        <v>58</v>
      </c>
    </row>
    <row r="392" spans="1:11" x14ac:dyDescent="0.2">
      <c r="A392" t="s">
        <v>434</v>
      </c>
      <c r="B392" t="s">
        <v>490</v>
      </c>
      <c r="C392" s="66">
        <v>82010</v>
      </c>
      <c r="D392" t="s">
        <v>525</v>
      </c>
      <c r="E392" t="s">
        <v>139</v>
      </c>
      <c r="F392" t="s">
        <v>139</v>
      </c>
      <c r="G392" t="s">
        <v>139</v>
      </c>
      <c r="H392" t="s">
        <v>139</v>
      </c>
      <c r="I392" t="s">
        <v>139</v>
      </c>
      <c r="J392" t="s">
        <v>139</v>
      </c>
      <c r="K392" s="67">
        <v>328</v>
      </c>
    </row>
    <row r="393" spans="1:11" x14ac:dyDescent="0.2">
      <c r="A393" t="s">
        <v>434</v>
      </c>
      <c r="B393" t="s">
        <v>490</v>
      </c>
      <c r="C393" s="66">
        <v>82000</v>
      </c>
      <c r="D393" t="s">
        <v>526</v>
      </c>
      <c r="E393" t="s">
        <v>139</v>
      </c>
      <c r="F393" t="s">
        <v>139</v>
      </c>
      <c r="G393" t="s">
        <v>139</v>
      </c>
      <c r="H393" t="s">
        <v>139</v>
      </c>
      <c r="I393" t="s">
        <v>139</v>
      </c>
      <c r="J393" t="s">
        <v>139</v>
      </c>
      <c r="K393" s="67">
        <v>164</v>
      </c>
    </row>
    <row r="394" spans="1:11" x14ac:dyDescent="0.2">
      <c r="A394" t="s">
        <v>434</v>
      </c>
      <c r="B394" t="s">
        <v>490</v>
      </c>
      <c r="C394" s="66">
        <v>84010</v>
      </c>
      <c r="D394" t="s">
        <v>527</v>
      </c>
      <c r="E394" t="s">
        <v>139</v>
      </c>
      <c r="F394" t="s">
        <v>139</v>
      </c>
      <c r="G394" t="s">
        <v>139</v>
      </c>
      <c r="H394" t="s">
        <v>139</v>
      </c>
      <c r="I394" t="s">
        <v>139</v>
      </c>
      <c r="J394" t="s">
        <v>139</v>
      </c>
      <c r="K394" s="67">
        <v>420</v>
      </c>
    </row>
    <row r="395" spans="1:11" x14ac:dyDescent="0.2">
      <c r="A395" t="s">
        <v>434</v>
      </c>
      <c r="B395" t="s">
        <v>490</v>
      </c>
      <c r="C395" s="66">
        <v>84000</v>
      </c>
      <c r="D395" t="s">
        <v>528</v>
      </c>
      <c r="E395" t="s">
        <v>139</v>
      </c>
      <c r="F395" t="s">
        <v>139</v>
      </c>
      <c r="G395" t="s">
        <v>139</v>
      </c>
      <c r="H395" t="s">
        <v>139</v>
      </c>
      <c r="I395" t="s">
        <v>139</v>
      </c>
      <c r="J395" t="s">
        <v>139</v>
      </c>
      <c r="K395" s="67">
        <v>210</v>
      </c>
    </row>
    <row r="396" spans="1:11" x14ac:dyDescent="0.2">
      <c r="C396" s="66"/>
      <c r="K396" s="67"/>
    </row>
    <row r="397" spans="1:11" x14ac:dyDescent="0.2">
      <c r="A397" t="s">
        <v>434</v>
      </c>
      <c r="B397" t="s">
        <v>529</v>
      </c>
      <c r="C397" s="68" t="s">
        <v>275</v>
      </c>
      <c r="D397" t="s">
        <v>276</v>
      </c>
      <c r="E397" t="s">
        <v>139</v>
      </c>
      <c r="F397" t="s">
        <v>139</v>
      </c>
      <c r="G397" t="s">
        <v>139</v>
      </c>
      <c r="H397" t="s">
        <v>139</v>
      </c>
      <c r="I397" t="s">
        <v>139</v>
      </c>
      <c r="J397" t="s">
        <v>139</v>
      </c>
      <c r="K397" s="67">
        <v>112</v>
      </c>
    </row>
    <row r="398" spans="1:11" x14ac:dyDescent="0.2">
      <c r="A398" t="s">
        <v>434</v>
      </c>
      <c r="B398" t="s">
        <v>529</v>
      </c>
      <c r="C398" s="68" t="s">
        <v>277</v>
      </c>
      <c r="D398" t="s">
        <v>530</v>
      </c>
      <c r="E398" t="s">
        <v>139</v>
      </c>
      <c r="F398" t="s">
        <v>139</v>
      </c>
      <c r="G398" t="s">
        <v>139</v>
      </c>
      <c r="H398" t="s">
        <v>139</v>
      </c>
      <c r="I398" t="s">
        <v>139</v>
      </c>
      <c r="J398" t="s">
        <v>139</v>
      </c>
      <c r="K398" s="67">
        <v>112</v>
      </c>
    </row>
    <row r="399" spans="1:11" x14ac:dyDescent="0.2">
      <c r="A399" t="s">
        <v>434</v>
      </c>
      <c r="B399" t="s">
        <v>529</v>
      </c>
      <c r="C399" s="68" t="s">
        <v>279</v>
      </c>
      <c r="D399" t="s">
        <v>531</v>
      </c>
      <c r="E399" t="s">
        <v>139</v>
      </c>
      <c r="F399" t="s">
        <v>139</v>
      </c>
      <c r="G399" t="s">
        <v>139</v>
      </c>
      <c r="H399" t="s">
        <v>139</v>
      </c>
      <c r="I399" t="s">
        <v>139</v>
      </c>
      <c r="J399" t="s">
        <v>139</v>
      </c>
      <c r="K399" s="67">
        <v>202</v>
      </c>
    </row>
    <row r="400" spans="1:11" x14ac:dyDescent="0.2">
      <c r="A400" t="s">
        <v>434</v>
      </c>
      <c r="B400" t="s">
        <v>529</v>
      </c>
      <c r="C400" s="68" t="s">
        <v>369</v>
      </c>
      <c r="D400" t="s">
        <v>532</v>
      </c>
      <c r="E400" t="s">
        <v>139</v>
      </c>
      <c r="F400" t="s">
        <v>139</v>
      </c>
      <c r="G400" t="s">
        <v>139</v>
      </c>
      <c r="H400" t="s">
        <v>139</v>
      </c>
      <c r="I400" t="s">
        <v>139</v>
      </c>
      <c r="J400" t="s">
        <v>139</v>
      </c>
      <c r="K400" s="67">
        <v>97</v>
      </c>
    </row>
    <row r="401" spans="1:11" x14ac:dyDescent="0.2">
      <c r="A401" t="s">
        <v>434</v>
      </c>
      <c r="B401" t="s">
        <v>529</v>
      </c>
      <c r="C401" s="68" t="s">
        <v>371</v>
      </c>
      <c r="D401" t="s">
        <v>533</v>
      </c>
      <c r="E401" t="s">
        <v>139</v>
      </c>
      <c r="F401" t="s">
        <v>139</v>
      </c>
      <c r="G401" t="s">
        <v>139</v>
      </c>
      <c r="H401" t="s">
        <v>139</v>
      </c>
      <c r="I401" t="s">
        <v>139</v>
      </c>
      <c r="J401" t="s">
        <v>139</v>
      </c>
      <c r="K401" s="67">
        <v>97</v>
      </c>
    </row>
    <row r="402" spans="1:11" x14ac:dyDescent="0.2">
      <c r="A402" t="s">
        <v>434</v>
      </c>
      <c r="B402" t="s">
        <v>529</v>
      </c>
      <c r="C402" s="68" t="s">
        <v>373</v>
      </c>
      <c r="D402" t="s">
        <v>534</v>
      </c>
      <c r="E402" t="s">
        <v>139</v>
      </c>
      <c r="F402" t="s">
        <v>139</v>
      </c>
      <c r="G402" t="s">
        <v>139</v>
      </c>
      <c r="H402" t="s">
        <v>139</v>
      </c>
      <c r="I402" t="s">
        <v>139</v>
      </c>
      <c r="J402" t="s">
        <v>139</v>
      </c>
      <c r="K402" s="67">
        <v>186</v>
      </c>
    </row>
    <row r="403" spans="1:11" x14ac:dyDescent="0.2">
      <c r="A403" t="s">
        <v>434</v>
      </c>
      <c r="B403" t="s">
        <v>529</v>
      </c>
      <c r="C403" s="68" t="s">
        <v>363</v>
      </c>
      <c r="D403" t="s">
        <v>535</v>
      </c>
      <c r="E403" t="s">
        <v>139</v>
      </c>
      <c r="F403" t="s">
        <v>139</v>
      </c>
      <c r="G403" t="s">
        <v>139</v>
      </c>
      <c r="H403" t="s">
        <v>139</v>
      </c>
      <c r="I403" t="s">
        <v>139</v>
      </c>
      <c r="J403" t="s">
        <v>139</v>
      </c>
      <c r="K403" s="67">
        <v>92</v>
      </c>
    </row>
    <row r="404" spans="1:11" x14ac:dyDescent="0.2">
      <c r="A404" t="s">
        <v>434</v>
      </c>
      <c r="B404" t="s">
        <v>529</v>
      </c>
      <c r="C404" s="68" t="s">
        <v>365</v>
      </c>
      <c r="D404" t="s">
        <v>366</v>
      </c>
      <c r="E404" t="s">
        <v>139</v>
      </c>
      <c r="F404" t="s">
        <v>139</v>
      </c>
      <c r="G404" t="s">
        <v>139</v>
      </c>
      <c r="H404" t="s">
        <v>139</v>
      </c>
      <c r="I404" t="s">
        <v>139</v>
      </c>
      <c r="J404" t="s">
        <v>139</v>
      </c>
      <c r="K404" s="67">
        <v>92</v>
      </c>
    </row>
    <row r="405" spans="1:11" x14ac:dyDescent="0.2">
      <c r="A405" t="s">
        <v>434</v>
      </c>
      <c r="B405" t="s">
        <v>529</v>
      </c>
      <c r="C405" s="68" t="s">
        <v>367</v>
      </c>
      <c r="D405" t="s">
        <v>536</v>
      </c>
      <c r="E405" t="s">
        <v>139</v>
      </c>
      <c r="F405" t="s">
        <v>139</v>
      </c>
      <c r="G405" t="s">
        <v>139</v>
      </c>
      <c r="H405" t="s">
        <v>139</v>
      </c>
      <c r="I405" t="s">
        <v>139</v>
      </c>
      <c r="J405" t="s">
        <v>139</v>
      </c>
      <c r="K405" s="67">
        <v>178</v>
      </c>
    </row>
    <row r="406" spans="1:11" x14ac:dyDescent="0.2">
      <c r="A406" t="s">
        <v>434</v>
      </c>
      <c r="B406" t="s">
        <v>529</v>
      </c>
      <c r="C406" s="66">
        <v>56400</v>
      </c>
      <c r="D406" t="s">
        <v>537</v>
      </c>
      <c r="E406" t="s">
        <v>139</v>
      </c>
      <c r="F406" t="s">
        <v>139</v>
      </c>
      <c r="G406" t="s">
        <v>139</v>
      </c>
      <c r="H406" t="s">
        <v>139</v>
      </c>
      <c r="I406" t="s">
        <v>139</v>
      </c>
      <c r="J406" t="s">
        <v>139</v>
      </c>
      <c r="K406" s="67">
        <v>113</v>
      </c>
    </row>
    <row r="407" spans="1:11" x14ac:dyDescent="0.2">
      <c r="A407" t="s">
        <v>434</v>
      </c>
      <c r="B407" t="s">
        <v>529</v>
      </c>
      <c r="C407" s="68" t="s">
        <v>538</v>
      </c>
      <c r="D407" t="s">
        <v>539</v>
      </c>
      <c r="E407" t="s">
        <v>139</v>
      </c>
      <c r="F407" t="s">
        <v>139</v>
      </c>
      <c r="G407" t="s">
        <v>139</v>
      </c>
      <c r="H407" t="s">
        <v>139</v>
      </c>
      <c r="I407" t="s">
        <v>139</v>
      </c>
      <c r="J407" t="s">
        <v>139</v>
      </c>
      <c r="K407" s="67">
        <v>80</v>
      </c>
    </row>
    <row r="408" spans="1:11" x14ac:dyDescent="0.2">
      <c r="A408" t="s">
        <v>434</v>
      </c>
      <c r="B408" t="s">
        <v>529</v>
      </c>
      <c r="C408" s="68" t="s">
        <v>540</v>
      </c>
      <c r="D408" t="s">
        <v>541</v>
      </c>
      <c r="E408" t="s">
        <v>139</v>
      </c>
      <c r="F408" t="s">
        <v>139</v>
      </c>
      <c r="G408" t="s">
        <v>139</v>
      </c>
      <c r="H408" t="s">
        <v>139</v>
      </c>
      <c r="I408" t="s">
        <v>139</v>
      </c>
      <c r="J408" t="s">
        <v>139</v>
      </c>
      <c r="K408" s="67">
        <v>80</v>
      </c>
    </row>
    <row r="409" spans="1:11" x14ac:dyDescent="0.2">
      <c r="A409" t="s">
        <v>434</v>
      </c>
      <c r="B409" t="s">
        <v>529</v>
      </c>
      <c r="C409" s="68" t="s">
        <v>310</v>
      </c>
      <c r="D409" t="s">
        <v>542</v>
      </c>
      <c r="E409" t="s">
        <v>139</v>
      </c>
      <c r="F409" t="s">
        <v>139</v>
      </c>
      <c r="G409" t="s">
        <v>139</v>
      </c>
      <c r="H409" t="s">
        <v>139</v>
      </c>
      <c r="I409" t="s">
        <v>139</v>
      </c>
      <c r="J409" t="s">
        <v>139</v>
      </c>
      <c r="K409" s="67">
        <v>139</v>
      </c>
    </row>
    <row r="410" spans="1:11" x14ac:dyDescent="0.2">
      <c r="C410" s="68"/>
      <c r="K410" s="67"/>
    </row>
    <row r="411" spans="1:11" x14ac:dyDescent="0.2">
      <c r="A411" t="s">
        <v>434</v>
      </c>
      <c r="B411" t="s">
        <v>38</v>
      </c>
      <c r="C411" s="66">
        <v>125104</v>
      </c>
      <c r="D411" t="s">
        <v>376</v>
      </c>
      <c r="E411" t="s">
        <v>139</v>
      </c>
      <c r="F411" t="s">
        <v>139</v>
      </c>
      <c r="G411" t="s">
        <v>139</v>
      </c>
      <c r="H411" t="s">
        <v>139</v>
      </c>
      <c r="I411" t="s">
        <v>139</v>
      </c>
      <c r="J411" t="s">
        <v>139</v>
      </c>
      <c r="K411" s="67">
        <v>8</v>
      </c>
    </row>
    <row r="412" spans="1:11" x14ac:dyDescent="0.2">
      <c r="A412" t="s">
        <v>434</v>
      </c>
      <c r="B412" t="s">
        <v>38</v>
      </c>
      <c r="C412" s="66">
        <v>125108</v>
      </c>
      <c r="D412" t="s">
        <v>377</v>
      </c>
      <c r="E412" t="s">
        <v>139</v>
      </c>
      <c r="F412" t="s">
        <v>139</v>
      </c>
      <c r="G412" t="s">
        <v>139</v>
      </c>
      <c r="H412" t="s">
        <v>139</v>
      </c>
      <c r="I412" t="s">
        <v>139</v>
      </c>
      <c r="J412" t="s">
        <v>139</v>
      </c>
      <c r="K412" s="67">
        <v>8</v>
      </c>
    </row>
    <row r="413" spans="1:11" x14ac:dyDescent="0.2">
      <c r="A413" t="s">
        <v>434</v>
      </c>
      <c r="B413" t="s">
        <v>38</v>
      </c>
      <c r="C413" s="66">
        <v>125115</v>
      </c>
      <c r="D413" t="s">
        <v>414</v>
      </c>
      <c r="E413" t="s">
        <v>139</v>
      </c>
      <c r="F413" t="s">
        <v>139</v>
      </c>
      <c r="G413" t="s">
        <v>139</v>
      </c>
      <c r="H413" t="s">
        <v>139</v>
      </c>
      <c r="I413" t="s">
        <v>139</v>
      </c>
      <c r="J413" t="s">
        <v>139</v>
      </c>
      <c r="K413" s="67">
        <v>11</v>
      </c>
    </row>
    <row r="414" spans="1:11" x14ac:dyDescent="0.2">
      <c r="A414" t="s">
        <v>434</v>
      </c>
      <c r="B414" t="s">
        <v>38</v>
      </c>
      <c r="C414" s="66">
        <v>125177</v>
      </c>
      <c r="D414" t="s">
        <v>543</v>
      </c>
      <c r="E414" t="s">
        <v>139</v>
      </c>
      <c r="F414" t="s">
        <v>139</v>
      </c>
      <c r="G414" t="s">
        <v>139</v>
      </c>
      <c r="H414" t="s">
        <v>139</v>
      </c>
      <c r="I414" t="s">
        <v>139</v>
      </c>
      <c r="J414" t="s">
        <v>139</v>
      </c>
      <c r="K414" s="67">
        <v>8</v>
      </c>
    </row>
    <row r="415" spans="1:11" x14ac:dyDescent="0.2">
      <c r="A415" t="s">
        <v>434</v>
      </c>
      <c r="B415" t="s">
        <v>38</v>
      </c>
      <c r="C415" s="68" t="s">
        <v>312</v>
      </c>
      <c r="D415" t="s">
        <v>544</v>
      </c>
      <c r="E415" t="s">
        <v>139</v>
      </c>
      <c r="F415" t="s">
        <v>139</v>
      </c>
      <c r="G415" t="s">
        <v>139</v>
      </c>
      <c r="H415" t="s">
        <v>139</v>
      </c>
      <c r="I415" t="s">
        <v>139</v>
      </c>
      <c r="J415" t="s">
        <v>139</v>
      </c>
      <c r="K415" s="67">
        <v>8</v>
      </c>
    </row>
    <row r="416" spans="1:11" x14ac:dyDescent="0.2">
      <c r="A416" t="s">
        <v>434</v>
      </c>
      <c r="B416" t="s">
        <v>38</v>
      </c>
      <c r="C416" s="66">
        <v>125178</v>
      </c>
      <c r="D416" t="s">
        <v>281</v>
      </c>
      <c r="E416" t="s">
        <v>139</v>
      </c>
      <c r="F416" t="s">
        <v>139</v>
      </c>
      <c r="G416" t="s">
        <v>139</v>
      </c>
      <c r="H416" t="s">
        <v>139</v>
      </c>
      <c r="I416" t="s">
        <v>139</v>
      </c>
      <c r="J416" t="s">
        <v>139</v>
      </c>
      <c r="K416" s="67">
        <v>8</v>
      </c>
    </row>
    <row r="417" spans="1:11" x14ac:dyDescent="0.2">
      <c r="A417" t="s">
        <v>434</v>
      </c>
      <c r="B417" t="s">
        <v>38</v>
      </c>
      <c r="C417" s="66">
        <v>7110050</v>
      </c>
      <c r="D417" t="s">
        <v>545</v>
      </c>
      <c r="E417" t="s">
        <v>139</v>
      </c>
      <c r="F417" t="s">
        <v>139</v>
      </c>
      <c r="G417" t="s">
        <v>139</v>
      </c>
      <c r="H417" t="s">
        <v>139</v>
      </c>
      <c r="I417" t="s">
        <v>139</v>
      </c>
      <c r="J417" t="s">
        <v>139</v>
      </c>
      <c r="K417" s="67">
        <v>11</v>
      </c>
    </row>
    <row r="418" spans="1:11" x14ac:dyDescent="0.2">
      <c r="A418" t="s">
        <v>434</v>
      </c>
      <c r="B418" t="s">
        <v>38</v>
      </c>
      <c r="C418" s="66">
        <v>7110060</v>
      </c>
      <c r="D418" t="s">
        <v>546</v>
      </c>
      <c r="E418" t="s">
        <v>139</v>
      </c>
      <c r="F418" t="s">
        <v>139</v>
      </c>
      <c r="G418" t="s">
        <v>139</v>
      </c>
      <c r="H418" t="s">
        <v>139</v>
      </c>
      <c r="I418" t="s">
        <v>139</v>
      </c>
      <c r="J418" t="s">
        <v>139</v>
      </c>
      <c r="K418" s="67">
        <v>13</v>
      </c>
    </row>
    <row r="419" spans="1:11" x14ac:dyDescent="0.2">
      <c r="A419" t="s">
        <v>434</v>
      </c>
      <c r="B419" t="s">
        <v>38</v>
      </c>
      <c r="C419" s="66">
        <v>71400</v>
      </c>
      <c r="D419" t="s">
        <v>378</v>
      </c>
      <c r="E419" t="s">
        <v>139</v>
      </c>
      <c r="F419" t="s">
        <v>139</v>
      </c>
      <c r="G419" t="s">
        <v>139</v>
      </c>
      <c r="H419" t="s">
        <v>139</v>
      </c>
      <c r="I419" t="s">
        <v>139</v>
      </c>
      <c r="J419" t="s">
        <v>139</v>
      </c>
      <c r="K419" s="67">
        <v>15</v>
      </c>
    </row>
    <row r="420" spans="1:11" x14ac:dyDescent="0.2">
      <c r="A420" t="s">
        <v>434</v>
      </c>
      <c r="B420" t="s">
        <v>38</v>
      </c>
      <c r="C420" s="66">
        <v>71810</v>
      </c>
      <c r="D420" t="s">
        <v>547</v>
      </c>
      <c r="E420" t="s">
        <v>139</v>
      </c>
      <c r="F420" t="s">
        <v>139</v>
      </c>
      <c r="G420" t="s">
        <v>139</v>
      </c>
      <c r="H420" t="s">
        <v>139</v>
      </c>
      <c r="I420" t="s">
        <v>139</v>
      </c>
      <c r="J420" t="s">
        <v>139</v>
      </c>
      <c r="K420" s="67">
        <v>9</v>
      </c>
    </row>
    <row r="421" spans="1:11" x14ac:dyDescent="0.2">
      <c r="A421" t="s">
        <v>434</v>
      </c>
      <c r="B421" t="s">
        <v>38</v>
      </c>
      <c r="C421" s="66">
        <v>72400</v>
      </c>
      <c r="D421" t="s">
        <v>548</v>
      </c>
      <c r="E421" t="s">
        <v>139</v>
      </c>
      <c r="F421" t="s">
        <v>139</v>
      </c>
      <c r="G421" t="s">
        <v>139</v>
      </c>
      <c r="H421" t="s">
        <v>139</v>
      </c>
      <c r="I421" t="s">
        <v>139</v>
      </c>
      <c r="J421" t="s">
        <v>139</v>
      </c>
      <c r="K421" s="67">
        <v>21</v>
      </c>
    </row>
    <row r="422" spans="1:11" x14ac:dyDescent="0.2">
      <c r="A422" t="s">
        <v>434</v>
      </c>
      <c r="B422" t="s">
        <v>38</v>
      </c>
      <c r="C422" s="79">
        <v>105000348020</v>
      </c>
      <c r="D422" t="s">
        <v>549</v>
      </c>
      <c r="E422" t="s">
        <v>139</v>
      </c>
      <c r="F422" t="s">
        <v>139</v>
      </c>
      <c r="G422" t="s">
        <v>139</v>
      </c>
      <c r="H422" t="s">
        <v>139</v>
      </c>
      <c r="I422" t="s">
        <v>139</v>
      </c>
      <c r="J422" t="s">
        <v>139</v>
      </c>
      <c r="K422" s="67">
        <v>9</v>
      </c>
    </row>
    <row r="423" spans="1:11" x14ac:dyDescent="0.2">
      <c r="C423" s="66"/>
      <c r="K423" s="67"/>
    </row>
    <row r="424" spans="1:11" x14ac:dyDescent="0.2">
      <c r="A424" t="s">
        <v>434</v>
      </c>
      <c r="B424" t="s">
        <v>550</v>
      </c>
      <c r="C424" s="68" t="s">
        <v>551</v>
      </c>
      <c r="D424" t="s">
        <v>552</v>
      </c>
      <c r="E424" t="s">
        <v>139</v>
      </c>
      <c r="F424" t="s">
        <v>139</v>
      </c>
      <c r="G424" t="s">
        <v>139</v>
      </c>
      <c r="H424" t="s">
        <v>139</v>
      </c>
      <c r="I424" t="s">
        <v>139</v>
      </c>
      <c r="J424" t="s">
        <v>139</v>
      </c>
      <c r="K424" s="67">
        <v>26</v>
      </c>
    </row>
    <row r="425" spans="1:11" x14ac:dyDescent="0.2">
      <c r="A425" t="s">
        <v>434</v>
      </c>
      <c r="B425" t="s">
        <v>550</v>
      </c>
      <c r="C425" s="66">
        <v>9990000</v>
      </c>
      <c r="D425" t="s">
        <v>553</v>
      </c>
      <c r="E425" t="s">
        <v>139</v>
      </c>
      <c r="F425" t="s">
        <v>139</v>
      </c>
      <c r="G425" t="s">
        <v>139</v>
      </c>
      <c r="H425" t="s">
        <v>139</v>
      </c>
      <c r="I425" t="s">
        <v>139</v>
      </c>
      <c r="J425" t="s">
        <v>139</v>
      </c>
      <c r="K425" s="67">
        <v>71</v>
      </c>
    </row>
  </sheetData>
  <autoFilter ref="A1:K42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14"/>
  <sheetViews>
    <sheetView topLeftCell="A195" workbookViewId="0">
      <selection activeCell="A190" sqref="A190:XFD190"/>
    </sheetView>
  </sheetViews>
  <sheetFormatPr defaultRowHeight="12.75" x14ac:dyDescent="0.2"/>
  <cols>
    <col min="1" max="1" width="44.85546875" customWidth="1"/>
    <col min="2" max="2" width="12.28515625" customWidth="1"/>
    <col min="3" max="3" width="29.42578125" bestFit="1" customWidth="1"/>
    <col min="6" max="6" width="14.28515625" bestFit="1" customWidth="1"/>
    <col min="7" max="7" width="48.5703125" bestFit="1" customWidth="1"/>
  </cols>
  <sheetData>
    <row r="1" spans="1:14" ht="15" x14ac:dyDescent="0.25">
      <c r="A1" t="s">
        <v>121</v>
      </c>
      <c r="B1" t="s">
        <v>132</v>
      </c>
      <c r="C1" s="61" t="s">
        <v>224</v>
      </c>
      <c r="F1" s="65"/>
      <c r="G1" s="65"/>
      <c r="H1" s="65"/>
      <c r="I1" s="65"/>
      <c r="J1" s="65"/>
      <c r="K1" s="65"/>
      <c r="L1" s="65"/>
      <c r="M1" s="65"/>
      <c r="N1" s="65"/>
    </row>
    <row r="2" spans="1:14" x14ac:dyDescent="0.2">
      <c r="A2" t="s">
        <v>122</v>
      </c>
      <c r="B2" t="s">
        <v>133</v>
      </c>
      <c r="C2" s="61" t="s">
        <v>225</v>
      </c>
      <c r="F2" s="66"/>
      <c r="H2" s="67"/>
      <c r="I2" s="67"/>
      <c r="J2" s="67"/>
      <c r="K2" s="67"/>
      <c r="L2" s="67"/>
      <c r="M2" s="67"/>
    </row>
    <row r="3" spans="1:14" x14ac:dyDescent="0.2">
      <c r="A3" t="s">
        <v>123</v>
      </c>
      <c r="B3" t="s">
        <v>134</v>
      </c>
      <c r="C3" s="61" t="s">
        <v>226</v>
      </c>
      <c r="F3" s="66"/>
      <c r="H3" s="67"/>
      <c r="I3" s="67"/>
      <c r="J3" s="67"/>
      <c r="K3" s="67"/>
      <c r="L3" s="67"/>
      <c r="M3" s="67"/>
    </row>
    <row r="4" spans="1:14" x14ac:dyDescent="0.2">
      <c r="A4" t="s">
        <v>124</v>
      </c>
      <c r="B4" t="s">
        <v>135</v>
      </c>
      <c r="C4" s="61" t="s">
        <v>227</v>
      </c>
      <c r="F4" s="66"/>
      <c r="H4" s="67"/>
      <c r="I4" s="67"/>
      <c r="J4" s="67"/>
      <c r="K4" s="67"/>
      <c r="L4" s="67"/>
      <c r="M4" s="67"/>
    </row>
    <row r="5" spans="1:14" x14ac:dyDescent="0.2">
      <c r="A5" t="s">
        <v>125</v>
      </c>
      <c r="B5" t="s">
        <v>136</v>
      </c>
      <c r="F5" s="66"/>
      <c r="H5" s="67"/>
      <c r="I5" s="67"/>
      <c r="J5" s="67"/>
      <c r="K5" s="67"/>
      <c r="L5" s="67"/>
      <c r="M5" s="67"/>
    </row>
    <row r="6" spans="1:14" x14ac:dyDescent="0.2">
      <c r="A6" t="s">
        <v>126</v>
      </c>
      <c r="B6" t="s">
        <v>137</v>
      </c>
      <c r="F6" s="66"/>
      <c r="H6" s="67"/>
      <c r="I6" s="67"/>
      <c r="J6" s="67"/>
      <c r="K6" s="67"/>
      <c r="L6" s="67"/>
      <c r="M6" s="67"/>
    </row>
    <row r="7" spans="1:14" x14ac:dyDescent="0.2">
      <c r="F7" s="66"/>
      <c r="H7" s="67"/>
      <c r="I7" s="67"/>
      <c r="J7" s="67"/>
      <c r="K7" s="67"/>
      <c r="L7" s="67"/>
      <c r="M7" s="67"/>
    </row>
    <row r="8" spans="1:14" x14ac:dyDescent="0.2">
      <c r="F8" s="66"/>
      <c r="H8" s="67"/>
      <c r="I8" s="67"/>
      <c r="J8" s="67"/>
      <c r="K8" s="67"/>
      <c r="L8" s="67"/>
      <c r="M8" s="67"/>
    </row>
    <row r="9" spans="1:14" x14ac:dyDescent="0.2">
      <c r="F9" s="66"/>
      <c r="H9" s="67"/>
      <c r="I9" s="67"/>
      <c r="J9" s="67"/>
      <c r="K9" s="67"/>
      <c r="L9" s="67"/>
      <c r="M9" s="67"/>
    </row>
    <row r="10" spans="1:14" x14ac:dyDescent="0.2">
      <c r="F10" s="66"/>
      <c r="H10" s="67"/>
      <c r="I10" s="67"/>
      <c r="J10" s="67"/>
      <c r="K10" s="67"/>
      <c r="L10" s="67"/>
      <c r="M10" s="67"/>
    </row>
    <row r="11" spans="1:14" x14ac:dyDescent="0.2">
      <c r="F11" s="66"/>
      <c r="H11" s="67"/>
      <c r="I11" s="67"/>
      <c r="J11" s="67"/>
      <c r="K11" s="67"/>
      <c r="L11" s="67"/>
      <c r="M11" s="67"/>
    </row>
    <row r="12" spans="1:14" x14ac:dyDescent="0.2">
      <c r="F12" s="66"/>
      <c r="H12" s="67"/>
      <c r="I12" s="67"/>
      <c r="J12" s="67"/>
      <c r="K12" s="67"/>
      <c r="L12" s="67"/>
      <c r="M12" s="67"/>
    </row>
    <row r="13" spans="1:14" ht="15" x14ac:dyDescent="0.25">
      <c r="A13" t="s">
        <v>554</v>
      </c>
      <c r="C13" s="65"/>
      <c r="D13" s="65"/>
      <c r="E13" s="65"/>
      <c r="F13" s="65"/>
      <c r="G13" s="65"/>
      <c r="H13" s="65"/>
      <c r="J13" s="67"/>
      <c r="K13" s="67"/>
      <c r="L13" s="67"/>
      <c r="M13" s="67"/>
    </row>
    <row r="14" spans="1:14" ht="15" x14ac:dyDescent="0.25">
      <c r="A14" s="65" t="s">
        <v>231</v>
      </c>
      <c r="F14" s="66"/>
      <c r="H14" s="67"/>
      <c r="I14" s="67"/>
      <c r="J14" s="67"/>
      <c r="K14" s="67"/>
      <c r="L14" s="67"/>
      <c r="M14" s="67"/>
    </row>
    <row r="15" spans="1:14" ht="15" x14ac:dyDescent="0.25">
      <c r="A15" s="65" t="s">
        <v>232</v>
      </c>
      <c r="F15" s="66"/>
      <c r="H15" s="67"/>
      <c r="I15" s="67"/>
      <c r="J15" s="67"/>
      <c r="K15" s="67"/>
      <c r="L15" s="67"/>
      <c r="M15" s="67"/>
    </row>
    <row r="16" spans="1:14" ht="15" x14ac:dyDescent="0.25">
      <c r="A16" s="65" t="s">
        <v>233</v>
      </c>
      <c r="F16" s="66"/>
      <c r="H16" s="67"/>
      <c r="I16" s="67"/>
      <c r="J16" s="67"/>
      <c r="K16" s="67"/>
      <c r="L16" s="67"/>
      <c r="M16" s="67"/>
    </row>
    <row r="17" spans="1:13" ht="15" x14ac:dyDescent="0.25">
      <c r="A17" s="65" t="s">
        <v>234</v>
      </c>
      <c r="F17" s="66"/>
      <c r="H17" s="67"/>
      <c r="I17" s="67"/>
      <c r="J17" s="67"/>
      <c r="K17" s="67"/>
      <c r="L17" s="67"/>
      <c r="M17" s="67"/>
    </row>
    <row r="18" spans="1:13" ht="15" x14ac:dyDescent="0.25">
      <c r="A18" s="65" t="s">
        <v>235</v>
      </c>
      <c r="F18" s="66"/>
      <c r="H18" s="67"/>
      <c r="I18" s="67"/>
      <c r="J18" s="67"/>
      <c r="K18" s="67"/>
      <c r="L18" s="67"/>
      <c r="M18" s="67"/>
    </row>
    <row r="19" spans="1:13" ht="15" x14ac:dyDescent="0.25">
      <c r="A19" s="65" t="s">
        <v>236</v>
      </c>
      <c r="F19" s="66"/>
      <c r="H19" s="67"/>
      <c r="I19" s="67"/>
      <c r="J19" s="67"/>
      <c r="K19" s="67"/>
      <c r="L19" s="67"/>
      <c r="M19" s="67"/>
    </row>
    <row r="20" spans="1:13" ht="15" x14ac:dyDescent="0.25">
      <c r="A20" s="65" t="s">
        <v>240</v>
      </c>
      <c r="F20" s="66"/>
      <c r="H20" s="67"/>
      <c r="I20" s="67"/>
      <c r="J20" s="67"/>
      <c r="K20" s="67"/>
      <c r="L20" s="67"/>
      <c r="M20" s="67"/>
    </row>
    <row r="21" spans="1:13" x14ac:dyDescent="0.2">
      <c r="F21" s="66"/>
      <c r="H21" s="67"/>
      <c r="I21" s="67"/>
      <c r="J21" s="67"/>
      <c r="K21" s="67"/>
      <c r="L21" s="67"/>
      <c r="M21" s="67"/>
    </row>
    <row r="22" spans="1:13" x14ac:dyDescent="0.2">
      <c r="F22" s="66"/>
      <c r="H22" s="67"/>
      <c r="I22" s="67"/>
      <c r="J22" s="67"/>
      <c r="K22" s="67"/>
      <c r="L22" s="67"/>
      <c r="M22" s="67"/>
    </row>
    <row r="23" spans="1:13" ht="15" x14ac:dyDescent="0.25">
      <c r="A23" s="65" t="s">
        <v>556</v>
      </c>
      <c r="F23" s="66"/>
      <c r="H23" s="67"/>
      <c r="I23" s="67"/>
      <c r="J23" s="67"/>
      <c r="K23" s="67"/>
      <c r="L23" s="67"/>
      <c r="M23" s="67"/>
    </row>
    <row r="24" spans="1:13" ht="15" x14ac:dyDescent="0.25">
      <c r="A24" s="65" t="s">
        <v>2690</v>
      </c>
      <c r="F24" s="68"/>
      <c r="H24" s="67"/>
      <c r="I24" s="67"/>
      <c r="J24" s="67"/>
      <c r="K24" s="67"/>
      <c r="L24" s="67"/>
      <c r="M24" s="67"/>
    </row>
    <row r="25" spans="1:13" ht="15" x14ac:dyDescent="0.25">
      <c r="A25" s="65" t="s">
        <v>2686</v>
      </c>
      <c r="F25" s="66"/>
      <c r="H25" s="67"/>
      <c r="I25" s="67"/>
      <c r="J25" s="67"/>
      <c r="K25" s="67"/>
      <c r="L25" s="67"/>
      <c r="M25" s="67"/>
    </row>
    <row r="26" spans="1:13" ht="15" x14ac:dyDescent="0.25">
      <c r="A26" s="65" t="s">
        <v>2693</v>
      </c>
      <c r="F26" s="66"/>
      <c r="H26" s="67"/>
      <c r="I26" s="67"/>
      <c r="J26" s="67"/>
      <c r="K26" s="67"/>
      <c r="L26" s="67"/>
      <c r="M26" s="67"/>
    </row>
    <row r="27" spans="1:13" ht="15" x14ac:dyDescent="0.25">
      <c r="A27" s="65" t="s">
        <v>2696</v>
      </c>
      <c r="F27" s="66"/>
      <c r="H27" s="67"/>
      <c r="I27" s="67"/>
      <c r="J27" s="67"/>
      <c r="K27" s="67"/>
      <c r="L27" s="67"/>
      <c r="M27" s="67"/>
    </row>
    <row r="28" spans="1:13" ht="15" x14ac:dyDescent="0.25">
      <c r="A28" s="65" t="s">
        <v>2685</v>
      </c>
      <c r="F28" s="66"/>
      <c r="H28" s="67"/>
      <c r="I28" s="67"/>
      <c r="J28" s="67"/>
      <c r="K28" s="67"/>
      <c r="L28" s="67"/>
      <c r="M28" s="67"/>
    </row>
    <row r="29" spans="1:13" ht="15" x14ac:dyDescent="0.25">
      <c r="A29" s="65" t="s">
        <v>2688</v>
      </c>
      <c r="F29" s="66"/>
      <c r="H29" s="67"/>
      <c r="I29" s="67"/>
      <c r="J29" s="67"/>
      <c r="K29" s="67"/>
      <c r="L29" s="67"/>
      <c r="M29" s="67"/>
    </row>
    <row r="30" spans="1:13" ht="15" x14ac:dyDescent="0.25">
      <c r="A30" s="65" t="s">
        <v>2687</v>
      </c>
      <c r="F30" s="66"/>
      <c r="H30" s="67"/>
      <c r="I30" s="67"/>
      <c r="J30" s="67"/>
      <c r="K30" s="67"/>
      <c r="L30" s="67"/>
      <c r="M30" s="67"/>
    </row>
    <row r="31" spans="1:13" ht="15" x14ac:dyDescent="0.25">
      <c r="A31" s="65" t="s">
        <v>2689</v>
      </c>
      <c r="F31" s="66"/>
      <c r="H31" s="67"/>
      <c r="I31" s="67"/>
      <c r="J31" s="67"/>
      <c r="K31" s="67"/>
      <c r="L31" s="67"/>
      <c r="M31" s="67"/>
    </row>
    <row r="32" spans="1:13" ht="15" x14ac:dyDescent="0.25">
      <c r="A32" s="65" t="s">
        <v>2695</v>
      </c>
      <c r="F32" s="66"/>
      <c r="H32" s="67"/>
      <c r="I32" s="67"/>
      <c r="J32" s="67"/>
      <c r="K32" s="67"/>
      <c r="L32" s="67"/>
      <c r="M32" s="67"/>
    </row>
    <row r="33" spans="1:14" ht="15" x14ac:dyDescent="0.25">
      <c r="A33" s="65" t="s">
        <v>2691</v>
      </c>
      <c r="F33" s="66"/>
      <c r="H33" s="67"/>
      <c r="I33" s="67"/>
      <c r="J33" s="67"/>
      <c r="K33" s="67"/>
      <c r="L33" s="67"/>
      <c r="M33" s="67"/>
    </row>
    <row r="34" spans="1:14" ht="15" x14ac:dyDescent="0.25">
      <c r="A34" s="65" t="s">
        <v>2694</v>
      </c>
      <c r="F34" s="66"/>
      <c r="H34" s="67"/>
      <c r="I34" s="67"/>
      <c r="J34" s="67"/>
      <c r="K34" s="67"/>
      <c r="L34" s="67"/>
      <c r="M34" s="67"/>
    </row>
    <row r="35" spans="1:14" ht="15" x14ac:dyDescent="0.25">
      <c r="A35" s="65" t="s">
        <v>2692</v>
      </c>
      <c r="F35" s="66"/>
      <c r="N35" s="67"/>
    </row>
    <row r="36" spans="1:14" ht="15" x14ac:dyDescent="0.25">
      <c r="A36" s="65" t="s">
        <v>2684</v>
      </c>
      <c r="F36" s="66"/>
      <c r="N36" s="67"/>
    </row>
    <row r="37" spans="1:14" ht="15" x14ac:dyDescent="0.25">
      <c r="A37" s="65"/>
      <c r="F37" s="66"/>
      <c r="N37" s="67"/>
    </row>
    <row r="38" spans="1:14" x14ac:dyDescent="0.2">
      <c r="F38" s="66"/>
      <c r="N38" s="67"/>
    </row>
    <row r="39" spans="1:14" x14ac:dyDescent="0.2">
      <c r="F39" s="66"/>
      <c r="N39" s="67"/>
    </row>
    <row r="40" spans="1:14" ht="15" x14ac:dyDescent="0.25">
      <c r="A40" s="65" t="s">
        <v>435</v>
      </c>
    </row>
    <row r="41" spans="1:14" x14ac:dyDescent="0.2">
      <c r="A41" t="s">
        <v>246</v>
      </c>
    </row>
    <row r="42" spans="1:14" x14ac:dyDescent="0.2">
      <c r="A42" t="s">
        <v>245</v>
      </c>
    </row>
    <row r="43" spans="1:14" x14ac:dyDescent="0.2">
      <c r="A43" t="s">
        <v>335</v>
      </c>
    </row>
    <row r="44" spans="1:14" x14ac:dyDescent="0.2">
      <c r="A44" t="s">
        <v>297</v>
      </c>
    </row>
    <row r="45" spans="1:14" x14ac:dyDescent="0.2">
      <c r="A45" t="s">
        <v>320</v>
      </c>
    </row>
    <row r="46" spans="1:14" x14ac:dyDescent="0.2">
      <c r="A46" t="s">
        <v>295</v>
      </c>
    </row>
    <row r="47" spans="1:14" x14ac:dyDescent="0.2">
      <c r="A47" t="s">
        <v>318</v>
      </c>
    </row>
    <row r="48" spans="1:14" x14ac:dyDescent="0.2">
      <c r="A48" t="s">
        <v>247</v>
      </c>
    </row>
    <row r="52" spans="1:1" x14ac:dyDescent="0.2">
      <c r="A52" t="s">
        <v>2776</v>
      </c>
    </row>
    <row r="53" spans="1:1" x14ac:dyDescent="0.2">
      <c r="A53" t="s">
        <v>2778</v>
      </c>
    </row>
    <row r="54" spans="1:1" x14ac:dyDescent="0.2">
      <c r="A54" t="s">
        <v>411</v>
      </c>
    </row>
    <row r="57" spans="1:1" x14ac:dyDescent="0.2">
      <c r="A57" t="s">
        <v>419</v>
      </c>
    </row>
    <row r="58" spans="1:1" x14ac:dyDescent="0.2">
      <c r="A58" s="61" t="s">
        <v>575</v>
      </c>
    </row>
    <row r="59" spans="1:1" x14ac:dyDescent="0.2">
      <c r="A59" t="s">
        <v>341</v>
      </c>
    </row>
    <row r="60" spans="1:1" x14ac:dyDescent="0.2">
      <c r="A60" s="61" t="s">
        <v>343</v>
      </c>
    </row>
    <row r="61" spans="1:1" x14ac:dyDescent="0.2">
      <c r="A61" t="s">
        <v>266</v>
      </c>
    </row>
    <row r="62" spans="1:1" x14ac:dyDescent="0.2">
      <c r="A62" t="s">
        <v>309</v>
      </c>
    </row>
    <row r="63" spans="1:1" x14ac:dyDescent="0.2">
      <c r="A63" t="s">
        <v>488</v>
      </c>
    </row>
    <row r="64" spans="1:1" x14ac:dyDescent="0.2">
      <c r="A64" t="s">
        <v>420</v>
      </c>
    </row>
    <row r="65" spans="1:1" x14ac:dyDescent="0.2">
      <c r="A65" t="s">
        <v>388</v>
      </c>
    </row>
    <row r="66" spans="1:1" x14ac:dyDescent="0.2">
      <c r="A66" t="s">
        <v>268</v>
      </c>
    </row>
    <row r="67" spans="1:1" x14ac:dyDescent="0.2">
      <c r="A67" t="s">
        <v>270</v>
      </c>
    </row>
    <row r="68" spans="1:1" x14ac:dyDescent="0.2">
      <c r="A68" t="s">
        <v>427</v>
      </c>
    </row>
    <row r="69" spans="1:1" x14ac:dyDescent="0.2">
      <c r="A69" t="s">
        <v>413</v>
      </c>
    </row>
    <row r="70" spans="1:1" x14ac:dyDescent="0.2">
      <c r="A70" t="s">
        <v>272</v>
      </c>
    </row>
    <row r="71" spans="1:1" x14ac:dyDescent="0.2">
      <c r="A71" t="s">
        <v>274</v>
      </c>
    </row>
    <row r="72" spans="1:1" x14ac:dyDescent="0.2">
      <c r="A72" t="s">
        <v>421</v>
      </c>
    </row>
    <row r="73" spans="1:1" x14ac:dyDescent="0.2">
      <c r="A73" t="s">
        <v>356</v>
      </c>
    </row>
    <row r="74" spans="1:1" x14ac:dyDescent="0.2">
      <c r="A74" t="s">
        <v>354</v>
      </c>
    </row>
    <row r="75" spans="1:1" x14ac:dyDescent="0.2">
      <c r="A75" t="s">
        <v>422</v>
      </c>
    </row>
    <row r="76" spans="1:1" x14ac:dyDescent="0.2">
      <c r="A76" t="s">
        <v>358</v>
      </c>
    </row>
    <row r="77" spans="1:1" x14ac:dyDescent="0.2">
      <c r="A77" t="s">
        <v>360</v>
      </c>
    </row>
    <row r="80" spans="1:1" x14ac:dyDescent="0.2">
      <c r="A80" t="s">
        <v>564</v>
      </c>
    </row>
    <row r="81" spans="1:1" x14ac:dyDescent="0.2">
      <c r="A81" s="66">
        <v>2678</v>
      </c>
    </row>
    <row r="82" spans="1:1" x14ac:dyDescent="0.2">
      <c r="A82" s="66">
        <v>2688</v>
      </c>
    </row>
    <row r="83" spans="1:1" x14ac:dyDescent="0.2">
      <c r="A83" s="66">
        <v>2772</v>
      </c>
    </row>
    <row r="84" spans="1:1" x14ac:dyDescent="0.2">
      <c r="A84" s="66">
        <v>2773</v>
      </c>
    </row>
    <row r="85" spans="1:1" x14ac:dyDescent="0.2">
      <c r="A85" s="66">
        <v>2774</v>
      </c>
    </row>
    <row r="86" spans="1:1" x14ac:dyDescent="0.2">
      <c r="A86" s="66">
        <v>2776</v>
      </c>
    </row>
    <row r="87" spans="1:1" x14ac:dyDescent="0.2">
      <c r="A87" s="66">
        <v>2782</v>
      </c>
    </row>
    <row r="88" spans="1:1" x14ac:dyDescent="0.2">
      <c r="A88" s="66">
        <v>2872</v>
      </c>
    </row>
    <row r="89" spans="1:1" x14ac:dyDescent="0.2">
      <c r="A89" s="66">
        <v>2873</v>
      </c>
    </row>
    <row r="90" spans="1:1" x14ac:dyDescent="0.2">
      <c r="A90" s="66">
        <v>2874</v>
      </c>
    </row>
    <row r="91" spans="1:1" x14ac:dyDescent="0.2">
      <c r="A91" s="66">
        <v>2876</v>
      </c>
    </row>
    <row r="92" spans="1:1" x14ac:dyDescent="0.2">
      <c r="A92" s="66">
        <v>2882</v>
      </c>
    </row>
    <row r="93" spans="1:1" x14ac:dyDescent="0.2">
      <c r="A93" s="66">
        <v>2886</v>
      </c>
    </row>
    <row r="94" spans="1:1" x14ac:dyDescent="0.2">
      <c r="A94" s="66">
        <v>3340</v>
      </c>
    </row>
    <row r="95" spans="1:1" x14ac:dyDescent="0.2">
      <c r="A95" s="66">
        <v>3343</v>
      </c>
    </row>
    <row r="96" spans="1:1" x14ac:dyDescent="0.2">
      <c r="A96" s="66">
        <v>3346</v>
      </c>
    </row>
    <row r="97" spans="1:1" x14ac:dyDescent="0.2">
      <c r="A97" s="66">
        <v>3347</v>
      </c>
    </row>
    <row r="98" spans="1:1" x14ac:dyDescent="0.2">
      <c r="A98" s="66">
        <v>3349</v>
      </c>
    </row>
    <row r="99" spans="1:1" x14ac:dyDescent="0.2">
      <c r="A99" s="66">
        <v>3550</v>
      </c>
    </row>
    <row r="100" spans="1:1" x14ac:dyDescent="0.2">
      <c r="A100" s="66">
        <v>3553</v>
      </c>
    </row>
    <row r="101" spans="1:1" x14ac:dyDescent="0.2">
      <c r="A101" s="66">
        <v>3556</v>
      </c>
    </row>
    <row r="102" spans="1:1" x14ac:dyDescent="0.2">
      <c r="A102" s="66">
        <v>3557</v>
      </c>
    </row>
    <row r="103" spans="1:1" x14ac:dyDescent="0.2">
      <c r="A103" s="66">
        <v>3559</v>
      </c>
    </row>
    <row r="104" spans="1:1" x14ac:dyDescent="0.2">
      <c r="A104" s="66">
        <v>4501</v>
      </c>
    </row>
    <row r="105" spans="1:1" x14ac:dyDescent="0.2">
      <c r="A105" s="66">
        <v>4502</v>
      </c>
    </row>
    <row r="106" spans="1:1" x14ac:dyDescent="0.2">
      <c r="A106" s="66">
        <v>4503</v>
      </c>
    </row>
    <row r="107" spans="1:1" x14ac:dyDescent="0.2">
      <c r="A107" s="66">
        <v>4506</v>
      </c>
    </row>
    <row r="108" spans="1:1" x14ac:dyDescent="0.2">
      <c r="A108" s="66">
        <v>4511</v>
      </c>
    </row>
    <row r="109" spans="1:1" x14ac:dyDescent="0.2">
      <c r="A109" s="66">
        <v>4512</v>
      </c>
    </row>
    <row r="110" spans="1:1" x14ac:dyDescent="0.2">
      <c r="A110" s="66">
        <v>4513</v>
      </c>
    </row>
    <row r="111" spans="1:1" x14ac:dyDescent="0.2">
      <c r="A111" s="66">
        <v>4516</v>
      </c>
    </row>
    <row r="112" spans="1:1" x14ac:dyDescent="0.2">
      <c r="A112" s="66">
        <v>4521</v>
      </c>
    </row>
    <row r="113" spans="1:1" x14ac:dyDescent="0.2">
      <c r="A113" s="66">
        <v>4522</v>
      </c>
    </row>
    <row r="114" spans="1:1" x14ac:dyDescent="0.2">
      <c r="A114" s="66">
        <v>4523</v>
      </c>
    </row>
    <row r="115" spans="1:1" x14ac:dyDescent="0.2">
      <c r="A115" s="66">
        <v>4526</v>
      </c>
    </row>
    <row r="116" spans="1:1" x14ac:dyDescent="0.2">
      <c r="A116" s="66">
        <v>4532</v>
      </c>
    </row>
    <row r="117" spans="1:1" x14ac:dyDescent="0.2">
      <c r="A117" s="66">
        <v>4533</v>
      </c>
    </row>
    <row r="118" spans="1:1" x14ac:dyDescent="0.2">
      <c r="A118" s="66">
        <v>4545</v>
      </c>
    </row>
    <row r="119" spans="1:1" x14ac:dyDescent="0.2">
      <c r="A119" s="66">
        <v>6111</v>
      </c>
    </row>
    <row r="120" spans="1:1" x14ac:dyDescent="0.2">
      <c r="A120" s="66">
        <v>6112</v>
      </c>
    </row>
    <row r="121" spans="1:1" x14ac:dyDescent="0.2">
      <c r="A121" s="66">
        <v>6116</v>
      </c>
    </row>
    <row r="122" spans="1:1" x14ac:dyDescent="0.2">
      <c r="A122" s="66">
        <v>6211</v>
      </c>
    </row>
    <row r="123" spans="1:1" x14ac:dyDescent="0.2">
      <c r="A123" s="66">
        <v>6212</v>
      </c>
    </row>
    <row r="124" spans="1:1" x14ac:dyDescent="0.2">
      <c r="A124" s="66">
        <v>6216</v>
      </c>
    </row>
    <row r="125" spans="1:1" x14ac:dyDescent="0.2">
      <c r="A125" s="66">
        <v>8111</v>
      </c>
    </row>
    <row r="126" spans="1:1" x14ac:dyDescent="0.2">
      <c r="A126" s="66">
        <v>8112</v>
      </c>
    </row>
    <row r="127" spans="1:1" x14ac:dyDescent="0.2">
      <c r="A127" s="66">
        <v>8211</v>
      </c>
    </row>
    <row r="128" spans="1:1" x14ac:dyDescent="0.2">
      <c r="A128" s="66">
        <v>8212</v>
      </c>
    </row>
    <row r="131" spans="1:1" x14ac:dyDescent="0.2">
      <c r="A131" s="94" t="s">
        <v>368</v>
      </c>
    </row>
    <row r="132" spans="1:1" x14ac:dyDescent="0.2">
      <c r="A132" s="94" t="s">
        <v>364</v>
      </c>
    </row>
    <row r="133" spans="1:1" x14ac:dyDescent="0.2">
      <c r="A133" s="94" t="s">
        <v>366</v>
      </c>
    </row>
    <row r="134" spans="1:1" x14ac:dyDescent="0.2">
      <c r="A134" s="94" t="s">
        <v>536</v>
      </c>
    </row>
    <row r="135" spans="1:1" x14ac:dyDescent="0.2">
      <c r="A135" s="94" t="s">
        <v>535</v>
      </c>
    </row>
    <row r="136" spans="1:1" x14ac:dyDescent="0.2">
      <c r="A136" s="94" t="s">
        <v>372</v>
      </c>
    </row>
    <row r="137" spans="1:1" x14ac:dyDescent="0.2">
      <c r="A137" s="94" t="s">
        <v>374</v>
      </c>
    </row>
    <row r="138" spans="1:1" x14ac:dyDescent="0.2">
      <c r="A138" s="94" t="s">
        <v>370</v>
      </c>
    </row>
    <row r="139" spans="1:1" x14ac:dyDescent="0.2">
      <c r="A139" s="94" t="s">
        <v>533</v>
      </c>
    </row>
    <row r="140" spans="1:1" x14ac:dyDescent="0.2">
      <c r="A140" s="94" t="s">
        <v>534</v>
      </c>
    </row>
    <row r="141" spans="1:1" x14ac:dyDescent="0.2">
      <c r="A141" s="94" t="s">
        <v>532</v>
      </c>
    </row>
    <row r="142" spans="1:1" ht="38.25" x14ac:dyDescent="0.2">
      <c r="A142" s="69" t="s">
        <v>576</v>
      </c>
    </row>
    <row r="143" spans="1:1" ht="38.25" x14ac:dyDescent="0.2">
      <c r="A143" s="69" t="s">
        <v>577</v>
      </c>
    </row>
    <row r="144" spans="1:1" x14ac:dyDescent="0.2">
      <c r="A144" s="94" t="s">
        <v>537</v>
      </c>
    </row>
    <row r="145" spans="1:1" ht="25.5" x14ac:dyDescent="0.2">
      <c r="A145" s="69" t="s">
        <v>578</v>
      </c>
    </row>
    <row r="146" spans="1:1" ht="25.5" x14ac:dyDescent="0.2">
      <c r="A146" s="69" t="s">
        <v>579</v>
      </c>
    </row>
    <row r="147" spans="1:1" ht="25.5" x14ac:dyDescent="0.2">
      <c r="A147" s="94" t="s">
        <v>311</v>
      </c>
    </row>
    <row r="148" spans="1:1" x14ac:dyDescent="0.2">
      <c r="A148" s="94" t="s">
        <v>542</v>
      </c>
    </row>
    <row r="149" spans="1:1" x14ac:dyDescent="0.2">
      <c r="A149" s="94" t="s">
        <v>278</v>
      </c>
    </row>
    <row r="150" spans="1:1" x14ac:dyDescent="0.2">
      <c r="A150" s="94" t="s">
        <v>280</v>
      </c>
    </row>
    <row r="151" spans="1:1" x14ac:dyDescent="0.2">
      <c r="A151" s="94" t="s">
        <v>276</v>
      </c>
    </row>
    <row r="152" spans="1:1" x14ac:dyDescent="0.2">
      <c r="A152" s="94" t="s">
        <v>530</v>
      </c>
    </row>
    <row r="153" spans="1:1" x14ac:dyDescent="0.2">
      <c r="A153" s="94" t="s">
        <v>531</v>
      </c>
    </row>
    <row r="155" spans="1:1" x14ac:dyDescent="0.2">
      <c r="A155" s="61" t="s">
        <v>572</v>
      </c>
    </row>
    <row r="156" spans="1:1" x14ac:dyDescent="0.2">
      <c r="A156" s="61" t="s">
        <v>573</v>
      </c>
    </row>
    <row r="157" spans="1:1" x14ac:dyDescent="0.2">
      <c r="A157" s="61" t="s">
        <v>574</v>
      </c>
    </row>
    <row r="159" spans="1:1" x14ac:dyDescent="0.2">
      <c r="A159" t="s">
        <v>249</v>
      </c>
    </row>
    <row r="160" spans="1:1" x14ac:dyDescent="0.2">
      <c r="A160" t="s">
        <v>251</v>
      </c>
    </row>
    <row r="161" spans="1:1" x14ac:dyDescent="0.2">
      <c r="A161" t="s">
        <v>252</v>
      </c>
    </row>
    <row r="162" spans="1:1" x14ac:dyDescent="0.2">
      <c r="A162" t="s">
        <v>254</v>
      </c>
    </row>
    <row r="163" spans="1:1" x14ac:dyDescent="0.2">
      <c r="A163" t="s">
        <v>255</v>
      </c>
    </row>
    <row r="164" spans="1:1" x14ac:dyDescent="0.2">
      <c r="A164" t="s">
        <v>257</v>
      </c>
    </row>
    <row r="165" spans="1:1" x14ac:dyDescent="0.2">
      <c r="A165" t="s">
        <v>258</v>
      </c>
    </row>
    <row r="166" spans="1:1" x14ac:dyDescent="0.2">
      <c r="A166" t="s">
        <v>260</v>
      </c>
    </row>
    <row r="167" spans="1:1" x14ac:dyDescent="0.2">
      <c r="A167" t="s">
        <v>249</v>
      </c>
    </row>
    <row r="168" spans="1:1" x14ac:dyDescent="0.2">
      <c r="A168" t="s">
        <v>251</v>
      </c>
    </row>
    <row r="169" spans="1:1" x14ac:dyDescent="0.2">
      <c r="A169" t="s">
        <v>252</v>
      </c>
    </row>
    <row r="170" spans="1:1" x14ac:dyDescent="0.2">
      <c r="A170" t="s">
        <v>254</v>
      </c>
    </row>
    <row r="171" spans="1:1" x14ac:dyDescent="0.2">
      <c r="A171" t="s">
        <v>255</v>
      </c>
    </row>
    <row r="172" spans="1:1" x14ac:dyDescent="0.2">
      <c r="A172" t="s">
        <v>257</v>
      </c>
    </row>
    <row r="173" spans="1:1" x14ac:dyDescent="0.2">
      <c r="A173" t="s">
        <v>258</v>
      </c>
    </row>
    <row r="174" spans="1:1" x14ac:dyDescent="0.2">
      <c r="A174" t="s">
        <v>301</v>
      </c>
    </row>
    <row r="175" spans="1:1" x14ac:dyDescent="0.2">
      <c r="A175" t="s">
        <v>303</v>
      </c>
    </row>
    <row r="176" spans="1:1" x14ac:dyDescent="0.2">
      <c r="A176" t="s">
        <v>323</v>
      </c>
    </row>
    <row r="177" spans="1:1" x14ac:dyDescent="0.2">
      <c r="A177" t="s">
        <v>249</v>
      </c>
    </row>
    <row r="178" spans="1:1" x14ac:dyDescent="0.2">
      <c r="A178" t="s">
        <v>251</v>
      </c>
    </row>
    <row r="179" spans="1:1" x14ac:dyDescent="0.2">
      <c r="A179" t="s">
        <v>410</v>
      </c>
    </row>
    <row r="180" spans="1:1" x14ac:dyDescent="0.2">
      <c r="A180" t="s">
        <v>257</v>
      </c>
    </row>
    <row r="184" spans="1:1" x14ac:dyDescent="0.2">
      <c r="A184" t="s">
        <v>403</v>
      </c>
    </row>
    <row r="185" spans="1:1" x14ac:dyDescent="0.2">
      <c r="A185" t="s">
        <v>380</v>
      </c>
    </row>
    <row r="186" spans="1:1" x14ac:dyDescent="0.2">
      <c r="A186" t="s">
        <v>378</v>
      </c>
    </row>
    <row r="187" spans="1:1" x14ac:dyDescent="0.2">
      <c r="A187" t="s">
        <v>546</v>
      </c>
    </row>
    <row r="188" spans="1:1" x14ac:dyDescent="0.2">
      <c r="A188" t="s">
        <v>404</v>
      </c>
    </row>
    <row r="189" spans="1:1" x14ac:dyDescent="0.2">
      <c r="A189" t="s">
        <v>381</v>
      </c>
    </row>
    <row r="190" spans="1:1" x14ac:dyDescent="0.2">
      <c r="A190" t="s">
        <v>414</v>
      </c>
    </row>
    <row r="191" spans="1:1" x14ac:dyDescent="0.2">
      <c r="A191" t="s">
        <v>313</v>
      </c>
    </row>
    <row r="192" spans="1:1" x14ac:dyDescent="0.2">
      <c r="A192" t="s">
        <v>544</v>
      </c>
    </row>
    <row r="193" spans="1:1" x14ac:dyDescent="0.2">
      <c r="A193" t="s">
        <v>543</v>
      </c>
    </row>
    <row r="194" spans="1:1" x14ac:dyDescent="0.2">
      <c r="A194" t="s">
        <v>376</v>
      </c>
    </row>
    <row r="195" spans="1:1" x14ac:dyDescent="0.2">
      <c r="A195" t="s">
        <v>377</v>
      </c>
    </row>
    <row r="196" spans="1:1" x14ac:dyDescent="0.2">
      <c r="A196" t="s">
        <v>281</v>
      </c>
    </row>
    <row r="197" spans="1:1" x14ac:dyDescent="0.2">
      <c r="A197" t="s">
        <v>282</v>
      </c>
    </row>
    <row r="200" spans="1:1" x14ac:dyDescent="0.2">
      <c r="A200" s="1" t="s">
        <v>2792</v>
      </c>
    </row>
    <row r="201" spans="1:1" x14ac:dyDescent="0.2">
      <c r="A201" t="s">
        <v>248</v>
      </c>
    </row>
    <row r="202" spans="1:1" x14ac:dyDescent="0.2">
      <c r="A202" t="s">
        <v>262</v>
      </c>
    </row>
    <row r="203" spans="1:1" x14ac:dyDescent="0.2">
      <c r="A203" t="s">
        <v>264</v>
      </c>
    </row>
    <row r="204" spans="1:1" x14ac:dyDescent="0.2">
      <c r="A204" t="s">
        <v>283</v>
      </c>
    </row>
    <row r="205" spans="1:1" x14ac:dyDescent="0.2">
      <c r="A205" t="s">
        <v>284</v>
      </c>
    </row>
    <row r="206" spans="1:1" x14ac:dyDescent="0.2">
      <c r="A206" t="s">
        <v>290</v>
      </c>
    </row>
    <row r="207" spans="1:1" x14ac:dyDescent="0.2">
      <c r="A207" t="s">
        <v>248</v>
      </c>
    </row>
    <row r="208" spans="1:1" x14ac:dyDescent="0.2">
      <c r="A208" t="s">
        <v>299</v>
      </c>
    </row>
    <row r="209" spans="1:1" x14ac:dyDescent="0.2">
      <c r="A209" t="s">
        <v>303</v>
      </c>
    </row>
    <row r="210" spans="1:1" x14ac:dyDescent="0.2">
      <c r="A210" t="s">
        <v>337</v>
      </c>
    </row>
    <row r="211" spans="1:1" x14ac:dyDescent="0.2">
      <c r="A211" t="s">
        <v>349</v>
      </c>
    </row>
    <row r="212" spans="1:1" x14ac:dyDescent="0.2">
      <c r="A212" t="s">
        <v>351</v>
      </c>
    </row>
    <row r="213" spans="1:1" x14ac:dyDescent="0.2">
      <c r="A213" t="s">
        <v>362</v>
      </c>
    </row>
    <row r="214" spans="1:1" x14ac:dyDescent="0.2">
      <c r="A214" t="s">
        <v>379</v>
      </c>
    </row>
  </sheetData>
  <sortState ref="A210:A226">
    <sortCondition ref="A210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F1142"/>
  <sheetViews>
    <sheetView workbookViewId="0">
      <selection activeCell="J335" sqref="J335"/>
    </sheetView>
  </sheetViews>
  <sheetFormatPr defaultRowHeight="12.75" x14ac:dyDescent="0.2"/>
  <cols>
    <col min="1" max="1" width="8.7109375" customWidth="1"/>
    <col min="2" max="2" width="13.28515625" bestFit="1" customWidth="1"/>
    <col min="3" max="3" width="29" customWidth="1"/>
    <col min="4" max="4" width="7.28515625" bestFit="1" customWidth="1"/>
    <col min="6" max="6" width="10.42578125" bestFit="1" customWidth="1"/>
  </cols>
  <sheetData>
    <row r="1" spans="1:6" ht="14.25" x14ac:dyDescent="0.3">
      <c r="A1" s="89" t="s">
        <v>580</v>
      </c>
      <c r="B1" s="89" t="s">
        <v>581</v>
      </c>
      <c r="C1" s="89" t="s">
        <v>582</v>
      </c>
      <c r="D1" s="89" t="s">
        <v>583</v>
      </c>
      <c r="E1" s="89" t="s">
        <v>584</v>
      </c>
      <c r="F1" s="89" t="s">
        <v>585</v>
      </c>
    </row>
    <row r="2" spans="1:6" ht="14.25" x14ac:dyDescent="0.3">
      <c r="A2" s="89" t="s">
        <v>586</v>
      </c>
      <c r="B2" s="91">
        <v>180</v>
      </c>
      <c r="C2" s="89" t="s">
        <v>587</v>
      </c>
      <c r="D2" s="89">
        <v>0</v>
      </c>
      <c r="E2" s="89">
        <v>0</v>
      </c>
      <c r="F2" s="89">
        <v>0</v>
      </c>
    </row>
    <row r="3" spans="1:6" ht="14.25" x14ac:dyDescent="0.3">
      <c r="A3" s="89" t="s">
        <v>586</v>
      </c>
      <c r="B3" s="91">
        <v>181</v>
      </c>
      <c r="C3" s="89" t="s">
        <v>588</v>
      </c>
      <c r="D3" s="89">
        <v>0</v>
      </c>
      <c r="E3" s="89">
        <v>0</v>
      </c>
      <c r="F3" s="89">
        <v>0</v>
      </c>
    </row>
    <row r="4" spans="1:6" ht="14.25" x14ac:dyDescent="0.3">
      <c r="A4" s="89" t="s">
        <v>586</v>
      </c>
      <c r="B4" s="91">
        <v>185</v>
      </c>
      <c r="C4" s="89" t="s">
        <v>589</v>
      </c>
      <c r="D4" s="89">
        <v>0</v>
      </c>
      <c r="E4" s="89">
        <v>0</v>
      </c>
      <c r="F4" s="89">
        <v>0</v>
      </c>
    </row>
    <row r="5" spans="1:6" ht="14.25" x14ac:dyDescent="0.3">
      <c r="A5" s="89" t="s">
        <v>586</v>
      </c>
      <c r="B5" s="91">
        <v>186</v>
      </c>
      <c r="C5" s="89" t="s">
        <v>590</v>
      </c>
      <c r="D5" s="89">
        <v>0.16</v>
      </c>
      <c r="E5" s="89">
        <v>10</v>
      </c>
      <c r="F5" s="89">
        <v>10</v>
      </c>
    </row>
    <row r="6" spans="1:6" ht="14.25" x14ac:dyDescent="0.3">
      <c r="A6" s="89" t="s">
        <v>586</v>
      </c>
      <c r="B6" s="91">
        <v>191</v>
      </c>
      <c r="C6" s="89" t="s">
        <v>591</v>
      </c>
      <c r="D6" s="89">
        <v>0.16</v>
      </c>
      <c r="E6" s="89">
        <v>13</v>
      </c>
      <c r="F6" s="89">
        <v>13</v>
      </c>
    </row>
    <row r="7" spans="1:6" ht="14.25" x14ac:dyDescent="0.3">
      <c r="A7" s="89" t="s">
        <v>586</v>
      </c>
      <c r="B7" s="91">
        <v>1000</v>
      </c>
      <c r="C7" s="89" t="s">
        <v>592</v>
      </c>
      <c r="D7" s="89">
        <v>0.16</v>
      </c>
      <c r="E7" s="89">
        <v>20</v>
      </c>
      <c r="F7" s="89">
        <v>20</v>
      </c>
    </row>
    <row r="8" spans="1:6" ht="14.25" x14ac:dyDescent="0.3">
      <c r="A8" s="89" t="s">
        <v>586</v>
      </c>
      <c r="B8" s="91">
        <v>1002</v>
      </c>
      <c r="C8" s="89" t="s">
        <v>593</v>
      </c>
      <c r="D8" s="89">
        <v>0.16</v>
      </c>
      <c r="E8" s="89">
        <v>20</v>
      </c>
      <c r="F8" s="89">
        <v>20</v>
      </c>
    </row>
    <row r="9" spans="1:6" ht="14.25" x14ac:dyDescent="0.3">
      <c r="A9" s="89" t="s">
        <v>586</v>
      </c>
      <c r="B9" s="91">
        <v>1110</v>
      </c>
      <c r="C9" s="89" t="s">
        <v>594</v>
      </c>
      <c r="D9" s="89">
        <v>0.16</v>
      </c>
      <c r="E9" s="89">
        <v>16</v>
      </c>
      <c r="F9" s="89">
        <v>16</v>
      </c>
    </row>
    <row r="10" spans="1:6" ht="14.25" x14ac:dyDescent="0.3">
      <c r="A10" s="89" t="s">
        <v>586</v>
      </c>
      <c r="B10" s="89" t="s">
        <v>595</v>
      </c>
      <c r="C10" s="89" t="s">
        <v>596</v>
      </c>
      <c r="D10" s="89">
        <v>0.22</v>
      </c>
      <c r="E10" s="89">
        <v>17</v>
      </c>
      <c r="F10" s="89">
        <v>17</v>
      </c>
    </row>
    <row r="11" spans="1:6" ht="14.25" x14ac:dyDescent="0.3">
      <c r="A11" s="89" t="s">
        <v>586</v>
      </c>
      <c r="B11" s="91">
        <v>1112</v>
      </c>
      <c r="C11" s="89" t="s">
        <v>597</v>
      </c>
      <c r="D11" s="89">
        <v>0.16</v>
      </c>
      <c r="E11" s="89">
        <v>16</v>
      </c>
      <c r="F11" s="89">
        <v>16</v>
      </c>
    </row>
    <row r="12" spans="1:6" ht="14.25" x14ac:dyDescent="0.3">
      <c r="A12" s="89" t="s">
        <v>586</v>
      </c>
      <c r="B12" s="89" t="s">
        <v>598</v>
      </c>
      <c r="C12" s="89" t="s">
        <v>599</v>
      </c>
      <c r="D12" s="89">
        <v>0.16</v>
      </c>
      <c r="E12" s="89">
        <v>16</v>
      </c>
      <c r="F12" s="89">
        <v>16</v>
      </c>
    </row>
    <row r="13" spans="1:6" ht="14.25" x14ac:dyDescent="0.3">
      <c r="A13" s="89" t="s">
        <v>586</v>
      </c>
      <c r="B13" s="89" t="s">
        <v>600</v>
      </c>
      <c r="C13" s="89" t="s">
        <v>601</v>
      </c>
      <c r="D13" s="89">
        <v>0.16</v>
      </c>
      <c r="E13" s="89">
        <v>16</v>
      </c>
      <c r="F13" s="89">
        <v>16</v>
      </c>
    </row>
    <row r="14" spans="1:6" ht="14.25" x14ac:dyDescent="0.3">
      <c r="A14" s="89" t="s">
        <v>586</v>
      </c>
      <c r="B14" s="91">
        <v>1117</v>
      </c>
      <c r="C14" s="89" t="s">
        <v>602</v>
      </c>
      <c r="D14" s="89">
        <v>0</v>
      </c>
      <c r="E14" s="89">
        <v>16</v>
      </c>
      <c r="F14" s="89">
        <v>16</v>
      </c>
    </row>
    <row r="15" spans="1:6" ht="14.25" x14ac:dyDescent="0.3">
      <c r="A15" s="89" t="s">
        <v>586</v>
      </c>
      <c r="B15" s="91">
        <v>1118</v>
      </c>
      <c r="C15" s="89" t="s">
        <v>603</v>
      </c>
      <c r="D15" s="89">
        <v>0</v>
      </c>
      <c r="E15" s="89">
        <v>16</v>
      </c>
      <c r="F15" s="89">
        <v>16</v>
      </c>
    </row>
    <row r="16" spans="1:6" ht="14.25" x14ac:dyDescent="0.3">
      <c r="A16" s="89" t="s">
        <v>586</v>
      </c>
      <c r="B16" s="91">
        <v>1120</v>
      </c>
      <c r="C16" s="89" t="s">
        <v>604</v>
      </c>
      <c r="D16" s="89">
        <v>0</v>
      </c>
      <c r="E16" s="89">
        <v>16</v>
      </c>
      <c r="F16" s="89">
        <v>16</v>
      </c>
    </row>
    <row r="17" spans="1:6" ht="14.25" x14ac:dyDescent="0.3">
      <c r="A17" s="89" t="s">
        <v>586</v>
      </c>
      <c r="B17" s="91">
        <v>1122</v>
      </c>
      <c r="C17" s="89" t="s">
        <v>605</v>
      </c>
      <c r="D17" s="89">
        <v>0</v>
      </c>
      <c r="E17" s="89">
        <v>16</v>
      </c>
      <c r="F17" s="89">
        <v>16</v>
      </c>
    </row>
    <row r="18" spans="1:6" ht="14.25" x14ac:dyDescent="0.3">
      <c r="A18" s="89" t="s">
        <v>586</v>
      </c>
      <c r="B18" s="91">
        <v>1210</v>
      </c>
      <c r="C18" s="89" t="s">
        <v>606</v>
      </c>
      <c r="D18" s="89">
        <v>0.16</v>
      </c>
      <c r="E18" s="89">
        <v>16</v>
      </c>
      <c r="F18" s="89">
        <v>16</v>
      </c>
    </row>
    <row r="19" spans="1:6" ht="14.25" x14ac:dyDescent="0.3">
      <c r="A19" s="89" t="s">
        <v>586</v>
      </c>
      <c r="B19" s="91">
        <v>1212</v>
      </c>
      <c r="C19" s="89" t="s">
        <v>607</v>
      </c>
      <c r="D19" s="89">
        <v>0.16</v>
      </c>
      <c r="E19" s="89">
        <v>16</v>
      </c>
      <c r="F19" s="89">
        <v>16</v>
      </c>
    </row>
    <row r="20" spans="1:6" ht="14.25" x14ac:dyDescent="0.3">
      <c r="A20" s="89" t="s">
        <v>586</v>
      </c>
      <c r="B20" s="91">
        <v>1220</v>
      </c>
      <c r="C20" s="89" t="s">
        <v>608</v>
      </c>
      <c r="D20" s="89">
        <v>0.16</v>
      </c>
      <c r="E20" s="89">
        <v>16</v>
      </c>
      <c r="F20" s="89">
        <v>16</v>
      </c>
    </row>
    <row r="21" spans="1:6" ht="14.25" x14ac:dyDescent="0.3">
      <c r="A21" s="89" t="s">
        <v>586</v>
      </c>
      <c r="B21" s="89" t="s">
        <v>609</v>
      </c>
      <c r="C21" s="89" t="s">
        <v>610</v>
      </c>
      <c r="D21" s="89">
        <v>0.16</v>
      </c>
      <c r="E21" s="89">
        <v>17</v>
      </c>
      <c r="F21" s="89">
        <v>17</v>
      </c>
    </row>
    <row r="22" spans="1:6" ht="14.25" x14ac:dyDescent="0.3">
      <c r="A22" s="89" t="s">
        <v>586</v>
      </c>
      <c r="B22" s="91">
        <v>1222</v>
      </c>
      <c r="C22" s="89" t="s">
        <v>611</v>
      </c>
      <c r="D22" s="89">
        <v>0.16</v>
      </c>
      <c r="E22" s="89">
        <v>16</v>
      </c>
      <c r="F22" s="89">
        <v>16</v>
      </c>
    </row>
    <row r="23" spans="1:6" ht="14.25" x14ac:dyDescent="0.3">
      <c r="A23" s="89" t="s">
        <v>586</v>
      </c>
      <c r="B23" s="91">
        <v>1227</v>
      </c>
      <c r="C23" s="89" t="s">
        <v>612</v>
      </c>
      <c r="D23" s="89">
        <v>0</v>
      </c>
      <c r="E23" s="89">
        <v>16</v>
      </c>
      <c r="F23" s="89">
        <v>16</v>
      </c>
    </row>
    <row r="24" spans="1:6" ht="14.25" x14ac:dyDescent="0.3">
      <c r="A24" s="89" t="s">
        <v>586</v>
      </c>
      <c r="B24" s="91">
        <v>1228</v>
      </c>
      <c r="C24" s="89" t="s">
        <v>613</v>
      </c>
      <c r="D24" s="89">
        <v>0</v>
      </c>
      <c r="E24" s="89">
        <v>16</v>
      </c>
      <c r="F24" s="89">
        <v>16</v>
      </c>
    </row>
    <row r="25" spans="1:6" ht="14.25" x14ac:dyDescent="0.3">
      <c r="A25" s="89" t="s">
        <v>586</v>
      </c>
      <c r="B25" s="91">
        <v>1440</v>
      </c>
      <c r="C25" s="89" t="s">
        <v>614</v>
      </c>
      <c r="D25" s="89">
        <v>0.16</v>
      </c>
      <c r="E25" s="89">
        <v>19</v>
      </c>
      <c r="F25" s="89">
        <v>19</v>
      </c>
    </row>
    <row r="26" spans="1:6" ht="14.25" x14ac:dyDescent="0.3">
      <c r="A26" s="89" t="s">
        <v>586</v>
      </c>
      <c r="B26" s="91">
        <v>1442</v>
      </c>
      <c r="C26" s="89" t="s">
        <v>615</v>
      </c>
      <c r="D26" s="89">
        <v>0</v>
      </c>
      <c r="E26" s="89">
        <v>19</v>
      </c>
      <c r="F26" s="89">
        <v>19</v>
      </c>
    </row>
    <row r="27" spans="1:6" ht="14.25" x14ac:dyDescent="0.3">
      <c r="A27" s="89" t="s">
        <v>586</v>
      </c>
      <c r="B27" s="91">
        <v>1720</v>
      </c>
      <c r="C27" s="89" t="s">
        <v>616</v>
      </c>
      <c r="D27" s="89">
        <v>0.66600000000000004</v>
      </c>
      <c r="E27" s="89">
        <v>20</v>
      </c>
      <c r="F27" s="89">
        <v>20</v>
      </c>
    </row>
    <row r="28" spans="1:6" ht="14.25" x14ac:dyDescent="0.3">
      <c r="A28" s="89" t="s">
        <v>586</v>
      </c>
      <c r="B28" s="91">
        <v>2003</v>
      </c>
      <c r="C28" s="89" t="s">
        <v>617</v>
      </c>
      <c r="D28" s="89">
        <v>0.24</v>
      </c>
      <c r="E28" s="89">
        <v>25.5</v>
      </c>
      <c r="F28" s="89">
        <v>25.5</v>
      </c>
    </row>
    <row r="29" spans="1:6" ht="14.25" x14ac:dyDescent="0.3">
      <c r="A29" s="89" t="s">
        <v>586</v>
      </c>
      <c r="B29" s="89" t="s">
        <v>618</v>
      </c>
      <c r="C29" s="89" t="s">
        <v>619</v>
      </c>
      <c r="D29" s="89">
        <v>0.24</v>
      </c>
      <c r="E29" s="89">
        <v>25.5</v>
      </c>
      <c r="F29" s="89">
        <v>25.5</v>
      </c>
    </row>
    <row r="30" spans="1:6" ht="14.25" x14ac:dyDescent="0.3">
      <c r="A30" s="89" t="s">
        <v>586</v>
      </c>
      <c r="B30" s="89" t="s">
        <v>620</v>
      </c>
      <c r="C30" s="89" t="s">
        <v>621</v>
      </c>
      <c r="D30" s="89">
        <v>0.28000000000000003</v>
      </c>
      <c r="E30" s="89">
        <v>25.5</v>
      </c>
      <c r="F30" s="89">
        <v>25.5</v>
      </c>
    </row>
    <row r="31" spans="1:6" ht="14.25" x14ac:dyDescent="0.3">
      <c r="A31" s="89" t="s">
        <v>586</v>
      </c>
      <c r="B31" s="91">
        <v>2004</v>
      </c>
      <c r="C31" s="89" t="s">
        <v>622</v>
      </c>
      <c r="D31" s="89">
        <v>0.3</v>
      </c>
      <c r="E31" s="89">
        <v>29.5</v>
      </c>
      <c r="F31" s="89">
        <v>29.5</v>
      </c>
    </row>
    <row r="32" spans="1:6" ht="14.25" x14ac:dyDescent="0.3">
      <c r="A32" s="89" t="s">
        <v>586</v>
      </c>
      <c r="B32" s="89" t="s">
        <v>623</v>
      </c>
      <c r="C32" s="89" t="s">
        <v>624</v>
      </c>
      <c r="D32" s="89">
        <v>0.3</v>
      </c>
      <c r="E32" s="89">
        <v>29.5</v>
      </c>
      <c r="F32" s="89">
        <v>29.5</v>
      </c>
    </row>
    <row r="33" spans="1:6" ht="14.25" x14ac:dyDescent="0.3">
      <c r="A33" s="89" t="s">
        <v>586</v>
      </c>
      <c r="B33" s="89" t="s">
        <v>625</v>
      </c>
      <c r="C33" s="89" t="s">
        <v>626</v>
      </c>
      <c r="D33" s="89">
        <v>0.3</v>
      </c>
      <c r="E33" s="89">
        <v>29.5</v>
      </c>
      <c r="F33" s="89">
        <v>29.5</v>
      </c>
    </row>
    <row r="34" spans="1:6" ht="14.25" x14ac:dyDescent="0.3">
      <c r="A34" s="89" t="s">
        <v>586</v>
      </c>
      <c r="B34" s="89" t="s">
        <v>627</v>
      </c>
      <c r="C34" s="89" t="s">
        <v>628</v>
      </c>
      <c r="D34" s="89">
        <v>0.3</v>
      </c>
      <c r="E34" s="89">
        <v>29.5</v>
      </c>
      <c r="F34" s="89">
        <v>29.5</v>
      </c>
    </row>
    <row r="35" spans="1:6" ht="14.25" x14ac:dyDescent="0.3">
      <c r="A35" s="89" t="s">
        <v>586</v>
      </c>
      <c r="B35" s="91">
        <v>2005</v>
      </c>
      <c r="C35" s="89" t="s">
        <v>629</v>
      </c>
      <c r="D35" s="89">
        <v>0.3</v>
      </c>
      <c r="E35" s="89">
        <v>29.5</v>
      </c>
      <c r="F35" s="89">
        <v>29.5</v>
      </c>
    </row>
    <row r="36" spans="1:6" ht="14.25" x14ac:dyDescent="0.3">
      <c r="A36" s="89" t="s">
        <v>586</v>
      </c>
      <c r="B36" s="89" t="s">
        <v>630</v>
      </c>
      <c r="C36" s="89" t="s">
        <v>631</v>
      </c>
      <c r="D36" s="89">
        <v>0.3</v>
      </c>
      <c r="E36" s="89">
        <v>29.5</v>
      </c>
      <c r="F36" s="89">
        <v>29.5</v>
      </c>
    </row>
    <row r="37" spans="1:6" ht="14.25" x14ac:dyDescent="0.3">
      <c r="A37" s="89" t="s">
        <v>586</v>
      </c>
      <c r="B37" s="89" t="s">
        <v>632</v>
      </c>
      <c r="C37" s="89" t="s">
        <v>633</v>
      </c>
      <c r="D37" s="89">
        <v>0.3</v>
      </c>
      <c r="E37" s="89">
        <v>29.5</v>
      </c>
      <c r="F37" s="89">
        <v>29.5</v>
      </c>
    </row>
    <row r="38" spans="1:6" ht="14.25" x14ac:dyDescent="0.3">
      <c r="A38" s="89" t="s">
        <v>586</v>
      </c>
      <c r="B38" s="89" t="s">
        <v>634</v>
      </c>
      <c r="C38" s="89" t="s">
        <v>635</v>
      </c>
      <c r="D38" s="89">
        <v>0.3</v>
      </c>
      <c r="E38" s="89">
        <v>29.5</v>
      </c>
      <c r="F38" s="89">
        <v>29.5</v>
      </c>
    </row>
    <row r="39" spans="1:6" ht="14.25" x14ac:dyDescent="0.3">
      <c r="A39" s="89" t="s">
        <v>586</v>
      </c>
      <c r="B39" s="89" t="s">
        <v>636</v>
      </c>
      <c r="C39" s="89" t="s">
        <v>637</v>
      </c>
      <c r="D39" s="89">
        <v>0.3</v>
      </c>
      <c r="E39" s="89">
        <v>29.5</v>
      </c>
      <c r="F39" s="89">
        <v>29.5</v>
      </c>
    </row>
    <row r="40" spans="1:6" ht="14.25" x14ac:dyDescent="0.3">
      <c r="A40" s="89" t="s">
        <v>586</v>
      </c>
      <c r="B40" s="89" t="s">
        <v>638</v>
      </c>
      <c r="C40" s="89" t="s">
        <v>639</v>
      </c>
      <c r="D40" s="89">
        <v>0.3</v>
      </c>
      <c r="E40" s="89">
        <v>29.5</v>
      </c>
      <c r="F40" s="89">
        <v>29.5</v>
      </c>
    </row>
    <row r="41" spans="1:6" ht="14.25" x14ac:dyDescent="0.3">
      <c r="A41" s="89" t="s">
        <v>586</v>
      </c>
      <c r="B41" s="89" t="s">
        <v>640</v>
      </c>
      <c r="C41" s="89" t="s">
        <v>641</v>
      </c>
      <c r="D41" s="89">
        <v>0.3</v>
      </c>
      <c r="E41" s="89">
        <v>29.5</v>
      </c>
      <c r="F41" s="89">
        <v>29.5</v>
      </c>
    </row>
    <row r="42" spans="1:6" ht="14.25" x14ac:dyDescent="0.3">
      <c r="A42" s="89" t="s">
        <v>586</v>
      </c>
      <c r="B42" s="91">
        <v>2006</v>
      </c>
      <c r="C42" s="89" t="s">
        <v>642</v>
      </c>
      <c r="D42" s="89">
        <v>0.3</v>
      </c>
      <c r="E42" s="89">
        <v>29.5</v>
      </c>
      <c r="F42" s="89">
        <v>29.5</v>
      </c>
    </row>
    <row r="43" spans="1:6" ht="14.25" x14ac:dyDescent="0.3">
      <c r="A43" s="89" t="s">
        <v>586</v>
      </c>
      <c r="B43" s="91">
        <v>2007</v>
      </c>
      <c r="C43" s="89" t="s">
        <v>643</v>
      </c>
      <c r="D43" s="89">
        <v>0.3</v>
      </c>
      <c r="E43" s="89">
        <v>29.5</v>
      </c>
      <c r="F43" s="89">
        <v>29.5</v>
      </c>
    </row>
    <row r="44" spans="1:6" ht="14.25" x14ac:dyDescent="0.3">
      <c r="A44" s="89" t="s">
        <v>586</v>
      </c>
      <c r="B44" s="89" t="s">
        <v>644</v>
      </c>
      <c r="C44" s="89" t="s">
        <v>643</v>
      </c>
      <c r="D44" s="89">
        <v>0.3</v>
      </c>
      <c r="E44" s="89">
        <v>29.5</v>
      </c>
      <c r="F44" s="89">
        <v>29.5</v>
      </c>
    </row>
    <row r="45" spans="1:6" ht="14.25" x14ac:dyDescent="0.3">
      <c r="A45" s="89" t="s">
        <v>586</v>
      </c>
      <c r="B45" s="91">
        <v>2008</v>
      </c>
      <c r="C45" s="89" t="s">
        <v>645</v>
      </c>
      <c r="D45" s="89">
        <v>0.3</v>
      </c>
      <c r="E45" s="89">
        <v>29.5</v>
      </c>
      <c r="F45" s="89">
        <v>29.5</v>
      </c>
    </row>
    <row r="46" spans="1:6" ht="14.25" x14ac:dyDescent="0.3">
      <c r="A46" s="89" t="s">
        <v>586</v>
      </c>
      <c r="B46" s="91">
        <v>2014</v>
      </c>
      <c r="C46" s="89" t="s">
        <v>646</v>
      </c>
      <c r="D46" s="89">
        <v>0.3</v>
      </c>
      <c r="E46" s="89">
        <v>29.5</v>
      </c>
      <c r="F46" s="89">
        <v>29.5</v>
      </c>
    </row>
    <row r="47" spans="1:6" ht="14.25" x14ac:dyDescent="0.3">
      <c r="A47" s="89" t="s">
        <v>586</v>
      </c>
      <c r="B47" s="89" t="s">
        <v>647</v>
      </c>
      <c r="C47" s="89" t="s">
        <v>648</v>
      </c>
      <c r="D47" s="89">
        <v>0.3</v>
      </c>
      <c r="E47" s="89">
        <v>29.5</v>
      </c>
      <c r="F47" s="89">
        <v>29.5</v>
      </c>
    </row>
    <row r="48" spans="1:6" ht="14.25" x14ac:dyDescent="0.3">
      <c r="A48" s="89" t="s">
        <v>586</v>
      </c>
      <c r="B48" s="91">
        <v>2015</v>
      </c>
      <c r="C48" s="89" t="s">
        <v>649</v>
      </c>
      <c r="D48" s="89">
        <v>0.3</v>
      </c>
      <c r="E48" s="89">
        <v>29.5</v>
      </c>
      <c r="F48" s="89">
        <v>29.5</v>
      </c>
    </row>
    <row r="49" spans="1:6" ht="14.25" x14ac:dyDescent="0.3">
      <c r="A49" s="89" t="s">
        <v>586</v>
      </c>
      <c r="B49" s="91">
        <v>2033</v>
      </c>
      <c r="C49" s="89" t="s">
        <v>650</v>
      </c>
      <c r="D49" s="89">
        <v>0</v>
      </c>
      <c r="E49" s="89">
        <v>25.5</v>
      </c>
      <c r="F49" s="89">
        <v>25.5</v>
      </c>
    </row>
    <row r="50" spans="1:6" ht="14.25" x14ac:dyDescent="0.3">
      <c r="A50" s="89" t="s">
        <v>586</v>
      </c>
      <c r="B50" s="91">
        <v>2034</v>
      </c>
      <c r="C50" s="89" t="s">
        <v>651</v>
      </c>
      <c r="D50" s="89">
        <v>0.3</v>
      </c>
      <c r="E50" s="89">
        <v>29.5</v>
      </c>
      <c r="F50" s="89">
        <v>29.5</v>
      </c>
    </row>
    <row r="51" spans="1:6" ht="14.25" x14ac:dyDescent="0.3">
      <c r="A51" s="89" t="s">
        <v>586</v>
      </c>
      <c r="B51" s="91">
        <v>2223</v>
      </c>
      <c r="C51" s="89" t="s">
        <v>652</v>
      </c>
      <c r="D51" s="89">
        <v>0.16</v>
      </c>
      <c r="E51" s="89">
        <v>16.5</v>
      </c>
      <c r="F51" s="89">
        <v>16.5</v>
      </c>
    </row>
    <row r="52" spans="1:6" ht="14.25" x14ac:dyDescent="0.3">
      <c r="A52" s="89" t="s">
        <v>586</v>
      </c>
      <c r="B52" s="91">
        <v>2310</v>
      </c>
      <c r="C52" s="89" t="s">
        <v>653</v>
      </c>
      <c r="D52" s="89">
        <v>0</v>
      </c>
      <c r="E52" s="89">
        <v>16.5</v>
      </c>
      <c r="F52" s="89">
        <v>16.5</v>
      </c>
    </row>
    <row r="53" spans="1:6" ht="14.25" x14ac:dyDescent="0.3">
      <c r="A53" s="89" t="s">
        <v>586</v>
      </c>
      <c r="B53" s="91">
        <v>2313</v>
      </c>
      <c r="C53" s="89" t="s">
        <v>654</v>
      </c>
      <c r="D53" s="89">
        <v>0</v>
      </c>
      <c r="E53" s="89">
        <v>16.5</v>
      </c>
      <c r="F53" s="89">
        <v>16.5</v>
      </c>
    </row>
    <row r="54" spans="1:6" ht="14.25" x14ac:dyDescent="0.3">
      <c r="A54" s="89" t="s">
        <v>586</v>
      </c>
      <c r="B54" s="89" t="s">
        <v>655</v>
      </c>
      <c r="C54" s="89" t="s">
        <v>656</v>
      </c>
      <c r="D54" s="89">
        <v>0</v>
      </c>
      <c r="E54" s="89">
        <v>25.5</v>
      </c>
      <c r="F54" s="89">
        <v>25.5</v>
      </c>
    </row>
    <row r="55" spans="1:6" ht="14.25" x14ac:dyDescent="0.3">
      <c r="A55" s="89" t="s">
        <v>586</v>
      </c>
      <c r="B55" s="91">
        <v>2320</v>
      </c>
      <c r="C55" s="89" t="s">
        <v>657</v>
      </c>
      <c r="D55" s="89">
        <v>0.16</v>
      </c>
      <c r="E55" s="89">
        <v>16.5</v>
      </c>
      <c r="F55" s="89">
        <v>16.5</v>
      </c>
    </row>
    <row r="56" spans="1:6" ht="14.25" x14ac:dyDescent="0.3">
      <c r="A56" s="89" t="s">
        <v>586</v>
      </c>
      <c r="B56" s="89" t="s">
        <v>658</v>
      </c>
      <c r="C56" s="89" t="s">
        <v>659</v>
      </c>
      <c r="D56" s="89">
        <v>0.16</v>
      </c>
      <c r="E56" s="89">
        <v>16.5</v>
      </c>
      <c r="F56" s="89">
        <v>16.5</v>
      </c>
    </row>
    <row r="57" spans="1:6" ht="14.25" x14ac:dyDescent="0.3">
      <c r="A57" s="89" t="s">
        <v>586</v>
      </c>
      <c r="B57" s="91">
        <v>2343</v>
      </c>
      <c r="C57" s="89" t="s">
        <v>660</v>
      </c>
      <c r="D57" s="89">
        <v>0.3</v>
      </c>
      <c r="E57" s="89">
        <v>29.5</v>
      </c>
      <c r="F57" s="89">
        <v>29.5</v>
      </c>
    </row>
    <row r="58" spans="1:6" ht="14.25" x14ac:dyDescent="0.3">
      <c r="A58" s="89" t="s">
        <v>586</v>
      </c>
      <c r="B58" s="89" t="s">
        <v>661</v>
      </c>
      <c r="C58" s="89" t="s">
        <v>662</v>
      </c>
      <c r="D58" s="89">
        <v>0.3</v>
      </c>
      <c r="E58" s="89">
        <v>29.5</v>
      </c>
      <c r="F58" s="89">
        <v>29.5</v>
      </c>
    </row>
    <row r="59" spans="1:6" ht="14.25" x14ac:dyDescent="0.3">
      <c r="A59" s="89" t="s">
        <v>586</v>
      </c>
      <c r="B59" s="91">
        <v>2411</v>
      </c>
      <c r="C59" s="89" t="s">
        <v>663</v>
      </c>
      <c r="D59" s="89">
        <v>0</v>
      </c>
      <c r="E59" s="89">
        <v>0</v>
      </c>
      <c r="F59" s="89">
        <v>0</v>
      </c>
    </row>
    <row r="60" spans="1:6" ht="14.25" x14ac:dyDescent="0.3">
      <c r="A60" s="89" t="s">
        <v>586</v>
      </c>
      <c r="B60" s="91">
        <v>2414</v>
      </c>
      <c r="C60" s="89" t="s">
        <v>664</v>
      </c>
      <c r="D60" s="89">
        <v>0</v>
      </c>
      <c r="E60" s="89">
        <v>26.5</v>
      </c>
      <c r="F60" s="89">
        <v>26.5</v>
      </c>
    </row>
    <row r="61" spans="1:6" ht="14.25" x14ac:dyDescent="0.3">
      <c r="A61" s="89" t="s">
        <v>586</v>
      </c>
      <c r="B61" s="91">
        <v>2421</v>
      </c>
      <c r="C61" s="89" t="s">
        <v>665</v>
      </c>
      <c r="D61" s="89">
        <v>0</v>
      </c>
      <c r="E61" s="89">
        <v>0</v>
      </c>
      <c r="F61" s="89">
        <v>0</v>
      </c>
    </row>
    <row r="62" spans="1:6" ht="14.25" x14ac:dyDescent="0.3">
      <c r="A62" s="89" t="s">
        <v>586</v>
      </c>
      <c r="B62" s="91">
        <v>2424</v>
      </c>
      <c r="C62" s="89" t="s">
        <v>666</v>
      </c>
      <c r="D62" s="89">
        <v>0</v>
      </c>
      <c r="E62" s="89">
        <v>26.5</v>
      </c>
      <c r="F62" s="89">
        <v>26.5</v>
      </c>
    </row>
    <row r="63" spans="1:6" ht="14.25" x14ac:dyDescent="0.3">
      <c r="A63" s="89" t="s">
        <v>586</v>
      </c>
      <c r="B63" s="91">
        <v>2541</v>
      </c>
      <c r="C63" s="89" t="s">
        <v>667</v>
      </c>
      <c r="D63" s="89">
        <v>0</v>
      </c>
      <c r="E63" s="89">
        <v>17</v>
      </c>
      <c r="F63" s="89">
        <v>17</v>
      </c>
    </row>
    <row r="64" spans="1:6" ht="14.25" x14ac:dyDescent="0.3">
      <c r="A64" s="89" t="s">
        <v>586</v>
      </c>
      <c r="B64" s="91">
        <v>2550</v>
      </c>
      <c r="C64" s="89" t="s">
        <v>668</v>
      </c>
      <c r="D64" s="89">
        <v>0</v>
      </c>
      <c r="E64" s="89">
        <v>21</v>
      </c>
      <c r="F64" s="89">
        <v>21</v>
      </c>
    </row>
    <row r="65" spans="1:6" ht="14.25" x14ac:dyDescent="0.3">
      <c r="A65" s="89" t="s">
        <v>586</v>
      </c>
      <c r="B65" s="89" t="s">
        <v>669</v>
      </c>
      <c r="C65" s="89" t="s">
        <v>670</v>
      </c>
      <c r="D65" s="89">
        <v>0</v>
      </c>
      <c r="E65" s="89">
        <v>21</v>
      </c>
      <c r="F65" s="89">
        <v>21</v>
      </c>
    </row>
    <row r="66" spans="1:6" ht="14.25" x14ac:dyDescent="0.3">
      <c r="A66" s="89" t="s">
        <v>586</v>
      </c>
      <c r="B66" s="91">
        <v>2668</v>
      </c>
      <c r="C66" s="89" t="s">
        <v>671</v>
      </c>
      <c r="D66" s="89">
        <v>0.18</v>
      </c>
      <c r="E66" s="89">
        <v>13</v>
      </c>
      <c r="F66" s="89">
        <v>13</v>
      </c>
    </row>
    <row r="67" spans="1:6" ht="14.25" x14ac:dyDescent="0.3">
      <c r="A67" s="89" t="s">
        <v>586</v>
      </c>
      <c r="B67" s="89" t="s">
        <v>385</v>
      </c>
      <c r="C67" s="89" t="s">
        <v>672</v>
      </c>
      <c r="D67" s="89">
        <v>0.18</v>
      </c>
      <c r="E67" s="89">
        <v>13</v>
      </c>
      <c r="F67" s="89">
        <v>13</v>
      </c>
    </row>
    <row r="68" spans="1:6" ht="14.25" x14ac:dyDescent="0.3">
      <c r="A68" s="89" t="s">
        <v>586</v>
      </c>
      <c r="B68" s="91">
        <v>2678</v>
      </c>
      <c r="C68" s="89" t="s">
        <v>673</v>
      </c>
      <c r="D68" s="89">
        <v>0.18</v>
      </c>
      <c r="E68" s="89">
        <v>13</v>
      </c>
      <c r="F68" s="89">
        <v>13</v>
      </c>
    </row>
    <row r="69" spans="1:6" ht="14.25" x14ac:dyDescent="0.3">
      <c r="A69" s="89" t="s">
        <v>586</v>
      </c>
      <c r="B69" s="91">
        <v>2688</v>
      </c>
      <c r="C69" s="89" t="s">
        <v>674</v>
      </c>
      <c r="D69" s="89">
        <v>0.18</v>
      </c>
      <c r="E69" s="89">
        <v>13</v>
      </c>
      <c r="F69" s="89">
        <v>13</v>
      </c>
    </row>
    <row r="70" spans="1:6" ht="14.25" x14ac:dyDescent="0.3">
      <c r="A70" s="89" t="s">
        <v>586</v>
      </c>
      <c r="B70" s="91">
        <v>2710</v>
      </c>
      <c r="C70" s="89" t="s">
        <v>675</v>
      </c>
      <c r="D70" s="89">
        <v>0</v>
      </c>
      <c r="E70" s="89">
        <v>16.5</v>
      </c>
      <c r="F70" s="89">
        <v>16.5</v>
      </c>
    </row>
    <row r="71" spans="1:6" ht="14.25" x14ac:dyDescent="0.3">
      <c r="A71" s="89" t="s">
        <v>586</v>
      </c>
      <c r="B71" s="91">
        <v>2711</v>
      </c>
      <c r="C71" s="89" t="s">
        <v>676</v>
      </c>
      <c r="D71" s="89">
        <v>0</v>
      </c>
      <c r="E71" s="89">
        <v>16.5</v>
      </c>
      <c r="F71" s="89">
        <v>16.5</v>
      </c>
    </row>
    <row r="72" spans="1:6" ht="14.25" x14ac:dyDescent="0.3">
      <c r="A72" s="89" t="s">
        <v>586</v>
      </c>
      <c r="B72" s="91">
        <v>2712</v>
      </c>
      <c r="C72" s="89" t="s">
        <v>677</v>
      </c>
      <c r="D72" s="89">
        <v>0</v>
      </c>
      <c r="E72" s="89">
        <v>16.5</v>
      </c>
      <c r="F72" s="89">
        <v>16.5</v>
      </c>
    </row>
    <row r="73" spans="1:6" ht="14.25" x14ac:dyDescent="0.3">
      <c r="A73" s="89" t="s">
        <v>586</v>
      </c>
      <c r="B73" s="91">
        <v>2713</v>
      </c>
      <c r="C73" s="89" t="s">
        <v>678</v>
      </c>
      <c r="D73" s="89">
        <v>0</v>
      </c>
      <c r="E73" s="89">
        <v>16.5</v>
      </c>
      <c r="F73" s="89">
        <v>16.5</v>
      </c>
    </row>
    <row r="74" spans="1:6" ht="14.25" x14ac:dyDescent="0.3">
      <c r="A74" s="89" t="s">
        <v>586</v>
      </c>
      <c r="B74" s="91">
        <v>2772</v>
      </c>
      <c r="C74" s="89" t="s">
        <v>679</v>
      </c>
      <c r="D74" s="89">
        <v>0.18</v>
      </c>
      <c r="E74" s="89">
        <v>13</v>
      </c>
      <c r="F74" s="89">
        <v>13</v>
      </c>
    </row>
    <row r="75" spans="1:6" ht="14.25" x14ac:dyDescent="0.3">
      <c r="A75" s="89" t="s">
        <v>586</v>
      </c>
      <c r="B75" s="89" t="s">
        <v>680</v>
      </c>
      <c r="C75" s="89" t="s">
        <v>681</v>
      </c>
      <c r="D75" s="89">
        <v>0.16</v>
      </c>
      <c r="E75" s="89">
        <v>13</v>
      </c>
      <c r="F75" s="89">
        <v>13</v>
      </c>
    </row>
    <row r="76" spans="1:6" ht="14.25" x14ac:dyDescent="0.3">
      <c r="A76" s="89" t="s">
        <v>586</v>
      </c>
      <c r="B76" s="89" t="s">
        <v>682</v>
      </c>
      <c r="C76" s="89" t="s">
        <v>683</v>
      </c>
      <c r="D76" s="89">
        <v>0.16</v>
      </c>
      <c r="E76" s="89">
        <v>13</v>
      </c>
      <c r="F76" s="89">
        <v>13</v>
      </c>
    </row>
    <row r="77" spans="1:6" ht="14.25" x14ac:dyDescent="0.3">
      <c r="A77" s="89" t="s">
        <v>586</v>
      </c>
      <c r="B77" s="89" t="s">
        <v>684</v>
      </c>
      <c r="C77" s="89" t="s">
        <v>685</v>
      </c>
      <c r="D77" s="89">
        <v>0.16</v>
      </c>
      <c r="E77" s="89">
        <v>13</v>
      </c>
      <c r="F77" s="89">
        <v>13</v>
      </c>
    </row>
    <row r="78" spans="1:6" ht="14.25" x14ac:dyDescent="0.3">
      <c r="A78" s="89" t="s">
        <v>586</v>
      </c>
      <c r="B78" s="89" t="s">
        <v>686</v>
      </c>
      <c r="C78" s="89" t="s">
        <v>687</v>
      </c>
      <c r="D78" s="89">
        <v>0.16</v>
      </c>
      <c r="E78" s="89">
        <v>13</v>
      </c>
      <c r="F78" s="89">
        <v>13</v>
      </c>
    </row>
    <row r="79" spans="1:6" ht="14.25" x14ac:dyDescent="0.3">
      <c r="A79" s="89" t="s">
        <v>586</v>
      </c>
      <c r="B79" s="91">
        <v>2773</v>
      </c>
      <c r="C79" s="89" t="s">
        <v>688</v>
      </c>
      <c r="D79" s="89">
        <v>0.18</v>
      </c>
      <c r="E79" s="89">
        <v>13</v>
      </c>
      <c r="F79" s="89">
        <v>13</v>
      </c>
    </row>
    <row r="80" spans="1:6" ht="14.25" x14ac:dyDescent="0.3">
      <c r="A80" s="89" t="s">
        <v>586</v>
      </c>
      <c r="B80" s="91">
        <v>2774</v>
      </c>
      <c r="C80" s="89" t="s">
        <v>689</v>
      </c>
      <c r="D80" s="89">
        <v>0.56000000000000005</v>
      </c>
      <c r="E80" s="89">
        <v>13</v>
      </c>
      <c r="F80" s="89">
        <v>13</v>
      </c>
    </row>
    <row r="81" spans="1:6" ht="14.25" x14ac:dyDescent="0.3">
      <c r="A81" s="89" t="s">
        <v>586</v>
      </c>
      <c r="B81" s="91">
        <v>2776</v>
      </c>
      <c r="C81" s="89" t="s">
        <v>690</v>
      </c>
      <c r="D81" s="89">
        <v>0.6</v>
      </c>
      <c r="E81" s="89">
        <v>13</v>
      </c>
      <c r="F81" s="89">
        <v>13</v>
      </c>
    </row>
    <row r="82" spans="1:6" ht="14.25" x14ac:dyDescent="0.3">
      <c r="A82" s="89" t="s">
        <v>586</v>
      </c>
      <c r="B82" s="91">
        <v>2777</v>
      </c>
      <c r="C82" s="89" t="s">
        <v>691</v>
      </c>
      <c r="D82" s="89">
        <v>0.56000000000000005</v>
      </c>
      <c r="E82" s="89">
        <v>13</v>
      </c>
      <c r="F82" s="89">
        <v>13</v>
      </c>
    </row>
    <row r="83" spans="1:6" ht="14.25" x14ac:dyDescent="0.3">
      <c r="A83" s="89" t="s">
        <v>586</v>
      </c>
      <c r="B83" s="91">
        <v>2782</v>
      </c>
      <c r="C83" s="89" t="s">
        <v>692</v>
      </c>
      <c r="D83" s="89">
        <v>0.18</v>
      </c>
      <c r="E83" s="89">
        <v>13</v>
      </c>
      <c r="F83" s="89">
        <v>13</v>
      </c>
    </row>
    <row r="84" spans="1:6" ht="14.25" x14ac:dyDescent="0.3">
      <c r="A84" s="89" t="s">
        <v>586</v>
      </c>
      <c r="B84" s="91">
        <v>2872</v>
      </c>
      <c r="C84" s="89" t="s">
        <v>693</v>
      </c>
      <c r="D84" s="89">
        <v>0.18</v>
      </c>
      <c r="E84" s="89">
        <v>13.6</v>
      </c>
      <c r="F84" s="89">
        <v>13.6</v>
      </c>
    </row>
    <row r="85" spans="1:6" ht="14.25" x14ac:dyDescent="0.3">
      <c r="A85" s="89" t="s">
        <v>586</v>
      </c>
      <c r="B85" s="89" t="s">
        <v>694</v>
      </c>
      <c r="C85" s="89" t="s">
        <v>695</v>
      </c>
      <c r="D85" s="89">
        <v>0.24</v>
      </c>
      <c r="E85" s="89">
        <v>11.5</v>
      </c>
      <c r="F85" s="89">
        <v>11.5</v>
      </c>
    </row>
    <row r="86" spans="1:6" ht="14.25" x14ac:dyDescent="0.3">
      <c r="A86" s="89" t="s">
        <v>586</v>
      </c>
      <c r="B86" s="89" t="s">
        <v>696</v>
      </c>
      <c r="C86" s="89" t="s">
        <v>697</v>
      </c>
      <c r="D86" s="89">
        <v>0.16</v>
      </c>
      <c r="E86" s="89">
        <v>13.6</v>
      </c>
      <c r="F86" s="89">
        <v>13.6</v>
      </c>
    </row>
    <row r="87" spans="1:6" ht="14.25" x14ac:dyDescent="0.3">
      <c r="A87" s="89" t="s">
        <v>586</v>
      </c>
      <c r="B87" s="89" t="s">
        <v>698</v>
      </c>
      <c r="C87" s="89" t="s">
        <v>699</v>
      </c>
      <c r="D87" s="89">
        <v>0.16</v>
      </c>
      <c r="E87" s="89">
        <v>13.6</v>
      </c>
      <c r="F87" s="89">
        <v>13.6</v>
      </c>
    </row>
    <row r="88" spans="1:6" ht="14.25" x14ac:dyDescent="0.3">
      <c r="A88" s="89" t="s">
        <v>586</v>
      </c>
      <c r="B88" s="89" t="s">
        <v>700</v>
      </c>
      <c r="C88" s="89" t="s">
        <v>701</v>
      </c>
      <c r="D88" s="89">
        <v>0.16</v>
      </c>
      <c r="E88" s="89">
        <v>13.6</v>
      </c>
      <c r="F88" s="89">
        <v>13.6</v>
      </c>
    </row>
    <row r="89" spans="1:6" ht="14.25" x14ac:dyDescent="0.3">
      <c r="A89" s="89" t="s">
        <v>586</v>
      </c>
      <c r="B89" s="89" t="s">
        <v>702</v>
      </c>
      <c r="C89" s="89" t="s">
        <v>703</v>
      </c>
      <c r="D89" s="89">
        <v>0.16</v>
      </c>
      <c r="E89" s="89">
        <v>13.6</v>
      </c>
      <c r="F89" s="89">
        <v>13.6</v>
      </c>
    </row>
    <row r="90" spans="1:6" ht="14.25" x14ac:dyDescent="0.3">
      <c r="A90" s="89" t="s">
        <v>586</v>
      </c>
      <c r="B90" s="89" t="s">
        <v>704</v>
      </c>
      <c r="C90" s="89" t="s">
        <v>705</v>
      </c>
      <c r="D90" s="89">
        <v>0.16</v>
      </c>
      <c r="E90" s="89">
        <v>13.6</v>
      </c>
      <c r="F90" s="89">
        <v>13.6</v>
      </c>
    </row>
    <row r="91" spans="1:6" ht="14.25" x14ac:dyDescent="0.3">
      <c r="A91" s="89" t="s">
        <v>586</v>
      </c>
      <c r="B91" s="89" t="s">
        <v>706</v>
      </c>
      <c r="C91" s="89" t="s">
        <v>707</v>
      </c>
      <c r="D91" s="89">
        <v>0.16</v>
      </c>
      <c r="E91" s="89">
        <v>13.6</v>
      </c>
      <c r="F91" s="89">
        <v>13.6</v>
      </c>
    </row>
    <row r="92" spans="1:6" ht="14.25" x14ac:dyDescent="0.3">
      <c r="A92" s="89" t="s">
        <v>586</v>
      </c>
      <c r="B92" s="89" t="s">
        <v>708</v>
      </c>
      <c r="C92" s="89" t="s">
        <v>709</v>
      </c>
      <c r="D92" s="89">
        <v>0.16</v>
      </c>
      <c r="E92" s="89">
        <v>13.6</v>
      </c>
      <c r="F92" s="89">
        <v>13.6</v>
      </c>
    </row>
    <row r="93" spans="1:6" ht="14.25" x14ac:dyDescent="0.3">
      <c r="A93" s="89" t="s">
        <v>586</v>
      </c>
      <c r="B93" s="91">
        <v>2873</v>
      </c>
      <c r="C93" s="89" t="s">
        <v>710</v>
      </c>
      <c r="D93" s="89">
        <v>0.18</v>
      </c>
      <c r="E93" s="89">
        <v>13.6</v>
      </c>
      <c r="F93" s="89">
        <v>13.6</v>
      </c>
    </row>
    <row r="94" spans="1:6" ht="14.25" x14ac:dyDescent="0.3">
      <c r="A94" s="89" t="s">
        <v>586</v>
      </c>
      <c r="B94" s="91">
        <v>2874</v>
      </c>
      <c r="C94" s="89" t="s">
        <v>711</v>
      </c>
      <c r="D94" s="89">
        <v>0.56000000000000005</v>
      </c>
      <c r="E94" s="89">
        <v>13.6</v>
      </c>
      <c r="F94" s="89">
        <v>13.6</v>
      </c>
    </row>
    <row r="95" spans="1:6" ht="14.25" x14ac:dyDescent="0.3">
      <c r="A95" s="89" t="s">
        <v>586</v>
      </c>
      <c r="B95" s="89" t="s">
        <v>712</v>
      </c>
      <c r="C95" s="89" t="s">
        <v>713</v>
      </c>
      <c r="D95" s="89">
        <v>0.56000000000000005</v>
      </c>
      <c r="E95" s="89">
        <v>13.6</v>
      </c>
      <c r="F95" s="89">
        <v>13.6</v>
      </c>
    </row>
    <row r="96" spans="1:6" ht="14.25" x14ac:dyDescent="0.3">
      <c r="A96" s="89" t="s">
        <v>586</v>
      </c>
      <c r="B96" s="91">
        <v>2876</v>
      </c>
      <c r="C96" s="89" t="s">
        <v>714</v>
      </c>
      <c r="D96" s="89">
        <v>0.6</v>
      </c>
      <c r="E96" s="89">
        <v>13.6</v>
      </c>
      <c r="F96" s="89">
        <v>13.6</v>
      </c>
    </row>
    <row r="97" spans="1:6" ht="14.25" x14ac:dyDescent="0.3">
      <c r="A97" s="89" t="s">
        <v>586</v>
      </c>
      <c r="B97" s="89" t="s">
        <v>715</v>
      </c>
      <c r="C97" s="89" t="s">
        <v>716</v>
      </c>
      <c r="D97" s="89">
        <v>0.16</v>
      </c>
      <c r="E97" s="89">
        <v>13.6</v>
      </c>
      <c r="F97" s="89">
        <v>13.6</v>
      </c>
    </row>
    <row r="98" spans="1:6" ht="14.25" x14ac:dyDescent="0.3">
      <c r="A98" s="89" t="s">
        <v>586</v>
      </c>
      <c r="B98" s="91">
        <v>2877</v>
      </c>
      <c r="C98" s="89" t="s">
        <v>717</v>
      </c>
      <c r="D98" s="89">
        <v>0.56000000000000005</v>
      </c>
      <c r="E98" s="89">
        <v>13</v>
      </c>
      <c r="F98" s="89">
        <v>13</v>
      </c>
    </row>
    <row r="99" spans="1:6" ht="14.25" x14ac:dyDescent="0.3">
      <c r="A99" s="89" t="s">
        <v>586</v>
      </c>
      <c r="B99" s="91">
        <v>2882</v>
      </c>
      <c r="C99" s="89" t="s">
        <v>718</v>
      </c>
      <c r="D99" s="89">
        <v>0.18</v>
      </c>
      <c r="E99" s="89">
        <v>13.6</v>
      </c>
      <c r="F99" s="89">
        <v>13.6</v>
      </c>
    </row>
    <row r="100" spans="1:6" ht="14.25" x14ac:dyDescent="0.3">
      <c r="A100" s="89" t="s">
        <v>586</v>
      </c>
      <c r="B100" s="89" t="s">
        <v>719</v>
      </c>
      <c r="C100" s="89" t="s">
        <v>720</v>
      </c>
      <c r="D100" s="89">
        <v>0.24</v>
      </c>
      <c r="E100" s="89">
        <v>11.5</v>
      </c>
      <c r="F100" s="89">
        <v>11.5</v>
      </c>
    </row>
    <row r="101" spans="1:6" ht="14.25" x14ac:dyDescent="0.3">
      <c r="A101" s="89" t="s">
        <v>586</v>
      </c>
      <c r="B101" s="89" t="s">
        <v>721</v>
      </c>
      <c r="C101" s="89" t="s">
        <v>722</v>
      </c>
      <c r="D101" s="89">
        <v>0.16</v>
      </c>
      <c r="E101" s="89">
        <v>13.6</v>
      </c>
      <c r="F101" s="89">
        <v>13.6</v>
      </c>
    </row>
    <row r="102" spans="1:6" ht="14.25" x14ac:dyDescent="0.3">
      <c r="A102" s="89" t="s">
        <v>586</v>
      </c>
      <c r="B102" s="91">
        <v>2886</v>
      </c>
      <c r="C102" s="89" t="s">
        <v>723</v>
      </c>
      <c r="D102" s="89">
        <v>0.56000000000000005</v>
      </c>
      <c r="E102" s="89">
        <v>13.6</v>
      </c>
      <c r="F102" s="89">
        <v>13.6</v>
      </c>
    </row>
    <row r="103" spans="1:6" ht="14.25" x14ac:dyDescent="0.3">
      <c r="A103" s="89" t="s">
        <v>586</v>
      </c>
      <c r="B103" s="91">
        <v>3220</v>
      </c>
      <c r="C103" s="89" t="s">
        <v>724</v>
      </c>
      <c r="D103" s="89">
        <v>0</v>
      </c>
      <c r="E103" s="89">
        <v>24.5</v>
      </c>
      <c r="F103" s="89">
        <v>24.5</v>
      </c>
    </row>
    <row r="104" spans="1:6" ht="14.25" x14ac:dyDescent="0.3">
      <c r="A104" s="89" t="s">
        <v>586</v>
      </c>
      <c r="B104" s="91">
        <v>3323</v>
      </c>
      <c r="C104" s="89" t="s">
        <v>725</v>
      </c>
      <c r="D104" s="89">
        <v>0</v>
      </c>
      <c r="E104" s="89">
        <v>0</v>
      </c>
      <c r="F104" s="89">
        <v>0</v>
      </c>
    </row>
    <row r="105" spans="1:6" ht="14.25" x14ac:dyDescent="0.3">
      <c r="A105" s="89" t="s">
        <v>586</v>
      </c>
      <c r="B105" s="91">
        <v>3340</v>
      </c>
      <c r="C105" s="89" t="s">
        <v>726</v>
      </c>
      <c r="D105" s="89">
        <v>0.23</v>
      </c>
      <c r="E105" s="89">
        <v>21</v>
      </c>
      <c r="F105" s="89">
        <v>21</v>
      </c>
    </row>
    <row r="106" spans="1:6" ht="14.25" x14ac:dyDescent="0.3">
      <c r="A106" s="89" t="s">
        <v>586</v>
      </c>
      <c r="B106" s="89" t="s">
        <v>727</v>
      </c>
      <c r="C106" s="89" t="s">
        <v>728</v>
      </c>
      <c r="D106" s="89">
        <v>0.34</v>
      </c>
      <c r="E106" s="89">
        <v>21</v>
      </c>
      <c r="F106" s="89">
        <v>21</v>
      </c>
    </row>
    <row r="107" spans="1:6" ht="14.25" x14ac:dyDescent="0.3">
      <c r="A107" s="89" t="s">
        <v>586</v>
      </c>
      <c r="B107" s="89" t="s">
        <v>729</v>
      </c>
      <c r="C107" s="89" t="s">
        <v>730</v>
      </c>
      <c r="D107" s="89">
        <v>0.34</v>
      </c>
      <c r="E107" s="89">
        <v>21</v>
      </c>
      <c r="F107" s="89">
        <v>21</v>
      </c>
    </row>
    <row r="108" spans="1:6" ht="14.25" x14ac:dyDescent="0.3">
      <c r="A108" s="89" t="s">
        <v>586</v>
      </c>
      <c r="B108" s="89" t="s">
        <v>731</v>
      </c>
      <c r="C108" s="89" t="s">
        <v>732</v>
      </c>
      <c r="D108" s="89">
        <v>0.34</v>
      </c>
      <c r="E108" s="89">
        <v>21</v>
      </c>
      <c r="F108" s="89">
        <v>21</v>
      </c>
    </row>
    <row r="109" spans="1:6" ht="14.25" x14ac:dyDescent="0.3">
      <c r="A109" s="89" t="s">
        <v>586</v>
      </c>
      <c r="B109" s="89" t="s">
        <v>733</v>
      </c>
      <c r="C109" s="89" t="s">
        <v>734</v>
      </c>
      <c r="D109" s="89">
        <v>0.34</v>
      </c>
      <c r="E109" s="89">
        <v>21</v>
      </c>
      <c r="F109" s="89">
        <v>21</v>
      </c>
    </row>
    <row r="110" spans="1:6" ht="14.25" x14ac:dyDescent="0.3">
      <c r="A110" s="89" t="s">
        <v>586</v>
      </c>
      <c r="B110" s="89" t="s">
        <v>735</v>
      </c>
      <c r="C110" s="89" t="s">
        <v>736</v>
      </c>
      <c r="D110" s="89">
        <v>0.34</v>
      </c>
      <c r="E110" s="89">
        <v>21</v>
      </c>
      <c r="F110" s="89">
        <v>21</v>
      </c>
    </row>
    <row r="111" spans="1:6" ht="14.25" x14ac:dyDescent="0.3">
      <c r="A111" s="89" t="s">
        <v>586</v>
      </c>
      <c r="B111" s="89" t="s">
        <v>737</v>
      </c>
      <c r="C111" s="89" t="s">
        <v>738</v>
      </c>
      <c r="D111" s="89">
        <v>0.34</v>
      </c>
      <c r="E111" s="89">
        <v>21</v>
      </c>
      <c r="F111" s="89">
        <v>21</v>
      </c>
    </row>
    <row r="112" spans="1:6" ht="14.25" x14ac:dyDescent="0.3">
      <c r="A112" s="89" t="s">
        <v>586</v>
      </c>
      <c r="B112" s="89" t="s">
        <v>739</v>
      </c>
      <c r="C112" s="89" t="s">
        <v>740</v>
      </c>
      <c r="D112" s="89">
        <v>0.34</v>
      </c>
      <c r="E112" s="89">
        <v>21</v>
      </c>
      <c r="F112" s="89">
        <v>21</v>
      </c>
    </row>
    <row r="113" spans="1:6" ht="14.25" x14ac:dyDescent="0.3">
      <c r="A113" s="89" t="s">
        <v>586</v>
      </c>
      <c r="B113" s="89" t="s">
        <v>741</v>
      </c>
      <c r="C113" s="89" t="s">
        <v>742</v>
      </c>
      <c r="D113" s="89">
        <v>0</v>
      </c>
      <c r="E113" s="89">
        <v>21</v>
      </c>
      <c r="F113" s="89">
        <v>21</v>
      </c>
    </row>
    <row r="114" spans="1:6" ht="14.25" x14ac:dyDescent="0.3">
      <c r="A114" s="89" t="s">
        <v>586</v>
      </c>
      <c r="B114" s="91">
        <v>3343</v>
      </c>
      <c r="C114" s="89" t="s">
        <v>743</v>
      </c>
      <c r="D114" s="89">
        <v>0.24</v>
      </c>
      <c r="E114" s="89">
        <v>21</v>
      </c>
      <c r="F114" s="89">
        <v>21</v>
      </c>
    </row>
    <row r="115" spans="1:6" ht="14.25" x14ac:dyDescent="0.3">
      <c r="A115" s="89" t="s">
        <v>586</v>
      </c>
      <c r="B115" s="89" t="s">
        <v>744</v>
      </c>
      <c r="C115" s="89" t="s">
        <v>745</v>
      </c>
      <c r="D115" s="89">
        <v>0.34</v>
      </c>
      <c r="E115" s="89">
        <v>21</v>
      </c>
      <c r="F115" s="89">
        <v>21</v>
      </c>
    </row>
    <row r="116" spans="1:6" ht="14.25" x14ac:dyDescent="0.3">
      <c r="A116" s="89" t="s">
        <v>586</v>
      </c>
      <c r="B116" s="91">
        <v>3344</v>
      </c>
      <c r="C116" s="89" t="s">
        <v>746</v>
      </c>
      <c r="D116" s="89">
        <v>0.34</v>
      </c>
      <c r="E116" s="89">
        <v>21</v>
      </c>
      <c r="F116" s="89">
        <v>21</v>
      </c>
    </row>
    <row r="117" spans="1:6" ht="14.25" x14ac:dyDescent="0.3">
      <c r="A117" s="89" t="s">
        <v>586</v>
      </c>
      <c r="B117" s="91">
        <v>3345</v>
      </c>
      <c r="C117" s="89" t="s">
        <v>747</v>
      </c>
      <c r="D117" s="89">
        <v>0.34</v>
      </c>
      <c r="E117" s="89">
        <v>21</v>
      </c>
      <c r="F117" s="89">
        <v>21</v>
      </c>
    </row>
    <row r="118" spans="1:6" ht="14.25" x14ac:dyDescent="0.3">
      <c r="A118" s="89" t="s">
        <v>586</v>
      </c>
      <c r="B118" s="91">
        <v>3346</v>
      </c>
      <c r="C118" s="89" t="s">
        <v>748</v>
      </c>
      <c r="D118" s="89">
        <v>0.56000000000000005</v>
      </c>
      <c r="E118" s="89">
        <v>21</v>
      </c>
      <c r="F118" s="89">
        <v>21</v>
      </c>
    </row>
    <row r="119" spans="1:6" ht="14.25" x14ac:dyDescent="0.3">
      <c r="A119" s="89" t="s">
        <v>586</v>
      </c>
      <c r="B119" s="91">
        <v>3347</v>
      </c>
      <c r="C119" s="89" t="s">
        <v>749</v>
      </c>
      <c r="D119" s="89">
        <v>0.24</v>
      </c>
      <c r="E119" s="89">
        <v>21</v>
      </c>
      <c r="F119" s="89">
        <v>21</v>
      </c>
    </row>
    <row r="120" spans="1:6" ht="14.25" x14ac:dyDescent="0.3">
      <c r="A120" s="89" t="s">
        <v>586</v>
      </c>
      <c r="B120" s="89" t="s">
        <v>750</v>
      </c>
      <c r="C120" s="89" t="s">
        <v>749</v>
      </c>
      <c r="D120" s="89">
        <v>0.24</v>
      </c>
      <c r="E120" s="89">
        <v>21</v>
      </c>
      <c r="F120" s="89">
        <v>21</v>
      </c>
    </row>
    <row r="121" spans="1:6" ht="14.25" x14ac:dyDescent="0.3">
      <c r="A121" s="89" t="s">
        <v>586</v>
      </c>
      <c r="B121" s="89" t="s">
        <v>751</v>
      </c>
      <c r="C121" s="89" t="s">
        <v>752</v>
      </c>
      <c r="D121" s="89">
        <v>0.34</v>
      </c>
      <c r="E121" s="89">
        <v>21</v>
      </c>
      <c r="F121" s="89">
        <v>21</v>
      </c>
    </row>
    <row r="122" spans="1:6" ht="14.25" x14ac:dyDescent="0.3">
      <c r="A122" s="89" t="s">
        <v>586</v>
      </c>
      <c r="B122" s="89" t="s">
        <v>753</v>
      </c>
      <c r="C122" s="89" t="s">
        <v>754</v>
      </c>
      <c r="D122" s="89">
        <v>0.34</v>
      </c>
      <c r="E122" s="89">
        <v>21</v>
      </c>
      <c r="F122" s="89">
        <v>21</v>
      </c>
    </row>
    <row r="123" spans="1:6" ht="14.25" x14ac:dyDescent="0.3">
      <c r="A123" s="89" t="s">
        <v>586</v>
      </c>
      <c r="B123" s="89" t="s">
        <v>755</v>
      </c>
      <c r="C123" s="89" t="s">
        <v>756</v>
      </c>
      <c r="D123" s="89">
        <v>0.34</v>
      </c>
      <c r="E123" s="89">
        <v>21</v>
      </c>
      <c r="F123" s="89">
        <v>21</v>
      </c>
    </row>
    <row r="124" spans="1:6" ht="14.25" x14ac:dyDescent="0.3">
      <c r="A124" s="89" t="s">
        <v>586</v>
      </c>
      <c r="B124" s="91">
        <v>3349</v>
      </c>
      <c r="C124" s="89" t="s">
        <v>757</v>
      </c>
      <c r="D124" s="89">
        <v>0.23</v>
      </c>
      <c r="E124" s="89">
        <v>21</v>
      </c>
      <c r="F124" s="89">
        <v>21</v>
      </c>
    </row>
    <row r="125" spans="1:6" ht="14.25" x14ac:dyDescent="0.3">
      <c r="A125" s="89" t="s">
        <v>586</v>
      </c>
      <c r="B125" s="91">
        <v>3360</v>
      </c>
      <c r="C125" s="89" t="s">
        <v>758</v>
      </c>
      <c r="D125" s="89">
        <v>0.23</v>
      </c>
      <c r="E125" s="89">
        <v>21</v>
      </c>
      <c r="F125" s="89">
        <v>21</v>
      </c>
    </row>
    <row r="126" spans="1:6" ht="14.25" x14ac:dyDescent="0.3">
      <c r="A126" s="89" t="s">
        <v>586</v>
      </c>
      <c r="B126" s="89" t="s">
        <v>759</v>
      </c>
      <c r="C126" s="89" t="s">
        <v>760</v>
      </c>
      <c r="D126" s="89">
        <v>0.34</v>
      </c>
      <c r="E126" s="89">
        <v>26.5</v>
      </c>
      <c r="F126" s="89">
        <v>26.5</v>
      </c>
    </row>
    <row r="127" spans="1:6" ht="14.25" x14ac:dyDescent="0.3">
      <c r="A127" s="89" t="s">
        <v>586</v>
      </c>
      <c r="B127" s="89" t="s">
        <v>761</v>
      </c>
      <c r="C127" s="89" t="s">
        <v>762</v>
      </c>
      <c r="D127" s="89">
        <v>0.34</v>
      </c>
      <c r="E127" s="89">
        <v>26</v>
      </c>
      <c r="F127" s="89">
        <v>26</v>
      </c>
    </row>
    <row r="128" spans="1:6" ht="14.25" x14ac:dyDescent="0.3">
      <c r="A128" s="89" t="s">
        <v>586</v>
      </c>
      <c r="B128" s="89" t="s">
        <v>763</v>
      </c>
      <c r="C128" s="89" t="s">
        <v>764</v>
      </c>
      <c r="D128" s="89">
        <v>0.34</v>
      </c>
      <c r="E128" s="89">
        <v>26</v>
      </c>
      <c r="F128" s="89">
        <v>26</v>
      </c>
    </row>
    <row r="129" spans="1:6" ht="14.25" x14ac:dyDescent="0.3">
      <c r="A129" s="89" t="s">
        <v>586</v>
      </c>
      <c r="B129" s="91">
        <v>3363</v>
      </c>
      <c r="C129" s="89" t="s">
        <v>765</v>
      </c>
      <c r="D129" s="89">
        <v>0.34</v>
      </c>
      <c r="E129" s="89">
        <v>26.5</v>
      </c>
      <c r="F129" s="89">
        <v>26.5</v>
      </c>
    </row>
    <row r="130" spans="1:6" ht="14.25" x14ac:dyDescent="0.3">
      <c r="A130" s="89" t="s">
        <v>586</v>
      </c>
      <c r="B130" s="89" t="s">
        <v>766</v>
      </c>
      <c r="C130" s="89" t="s">
        <v>767</v>
      </c>
      <c r="D130" s="89">
        <v>0.34</v>
      </c>
      <c r="E130" s="89">
        <v>26</v>
      </c>
      <c r="F130" s="89">
        <v>26</v>
      </c>
    </row>
    <row r="131" spans="1:6" ht="14.25" x14ac:dyDescent="0.3">
      <c r="A131" s="89" t="s">
        <v>586</v>
      </c>
      <c r="B131" s="91">
        <v>3364</v>
      </c>
      <c r="C131" s="89" t="s">
        <v>768</v>
      </c>
      <c r="D131" s="89">
        <v>0.34</v>
      </c>
      <c r="E131" s="89">
        <v>26.5</v>
      </c>
      <c r="F131" s="89">
        <v>26.5</v>
      </c>
    </row>
    <row r="132" spans="1:6" ht="14.25" x14ac:dyDescent="0.3">
      <c r="A132" s="89" t="s">
        <v>586</v>
      </c>
      <c r="B132" s="91">
        <v>3367</v>
      </c>
      <c r="C132" s="89" t="s">
        <v>769</v>
      </c>
      <c r="D132" s="89">
        <v>0.34</v>
      </c>
      <c r="E132" s="89">
        <v>26.5</v>
      </c>
      <c r="F132" s="89">
        <v>26.5</v>
      </c>
    </row>
    <row r="133" spans="1:6" ht="14.25" x14ac:dyDescent="0.3">
      <c r="A133" s="89" t="s">
        <v>586</v>
      </c>
      <c r="B133" s="89" t="s">
        <v>770</v>
      </c>
      <c r="C133" s="89" t="s">
        <v>769</v>
      </c>
      <c r="D133" s="89">
        <v>0.34</v>
      </c>
      <c r="E133" s="89">
        <v>26.5</v>
      </c>
      <c r="F133" s="89">
        <v>26.5</v>
      </c>
    </row>
    <row r="134" spans="1:6" ht="14.25" x14ac:dyDescent="0.3">
      <c r="A134" s="89" t="s">
        <v>586</v>
      </c>
      <c r="B134" s="89" t="s">
        <v>771</v>
      </c>
      <c r="C134" s="89" t="s">
        <v>772</v>
      </c>
      <c r="D134" s="89">
        <v>0.34</v>
      </c>
      <c r="E134" s="89">
        <v>26.5</v>
      </c>
      <c r="F134" s="89">
        <v>26.5</v>
      </c>
    </row>
    <row r="135" spans="1:6" ht="14.25" x14ac:dyDescent="0.3">
      <c r="A135" s="89" t="s">
        <v>586</v>
      </c>
      <c r="B135" s="91">
        <v>3369</v>
      </c>
      <c r="C135" s="89" t="s">
        <v>773</v>
      </c>
      <c r="D135" s="89">
        <v>0.34</v>
      </c>
      <c r="E135" s="89">
        <v>26.5</v>
      </c>
      <c r="F135" s="89">
        <v>26.5</v>
      </c>
    </row>
    <row r="136" spans="1:6" ht="14.25" x14ac:dyDescent="0.3">
      <c r="A136" s="89" t="s">
        <v>586</v>
      </c>
      <c r="B136" s="91">
        <v>3550</v>
      </c>
      <c r="C136" s="89" t="s">
        <v>774</v>
      </c>
      <c r="D136" s="89">
        <v>0.23</v>
      </c>
      <c r="E136" s="89">
        <v>21.8</v>
      </c>
      <c r="F136" s="89">
        <v>21.8</v>
      </c>
    </row>
    <row r="137" spans="1:6" ht="14.25" x14ac:dyDescent="0.3">
      <c r="A137" s="89" t="s">
        <v>586</v>
      </c>
      <c r="B137" s="89" t="s">
        <v>775</v>
      </c>
      <c r="C137" s="89" t="s">
        <v>776</v>
      </c>
      <c r="D137" s="89">
        <v>0.34</v>
      </c>
      <c r="E137" s="89">
        <v>21.8</v>
      </c>
      <c r="F137" s="89">
        <v>21.8</v>
      </c>
    </row>
    <row r="138" spans="1:6" ht="14.25" x14ac:dyDescent="0.3">
      <c r="A138" s="89" t="s">
        <v>586</v>
      </c>
      <c r="B138" s="89" t="s">
        <v>777</v>
      </c>
      <c r="C138" s="89" t="s">
        <v>778</v>
      </c>
      <c r="D138" s="89">
        <v>0.34</v>
      </c>
      <c r="E138" s="89">
        <v>21.8</v>
      </c>
      <c r="F138" s="89">
        <v>21.8</v>
      </c>
    </row>
    <row r="139" spans="1:6" ht="14.25" x14ac:dyDescent="0.3">
      <c r="A139" s="89" t="s">
        <v>586</v>
      </c>
      <c r="B139" s="89" t="s">
        <v>779</v>
      </c>
      <c r="C139" s="89" t="s">
        <v>780</v>
      </c>
      <c r="D139" s="89">
        <v>0.24</v>
      </c>
      <c r="E139" s="89">
        <v>21.8</v>
      </c>
      <c r="F139" s="89">
        <v>21.8</v>
      </c>
    </row>
    <row r="140" spans="1:6" ht="14.25" x14ac:dyDescent="0.3">
      <c r="A140" s="89" t="s">
        <v>586</v>
      </c>
      <c r="B140" s="89" t="s">
        <v>781</v>
      </c>
      <c r="C140" s="89" t="s">
        <v>782</v>
      </c>
      <c r="D140" s="89">
        <v>0.34</v>
      </c>
      <c r="E140" s="89">
        <v>21.8</v>
      </c>
      <c r="F140" s="89">
        <v>21.8</v>
      </c>
    </row>
    <row r="141" spans="1:6" ht="14.25" x14ac:dyDescent="0.3">
      <c r="A141" s="89" t="s">
        <v>586</v>
      </c>
      <c r="B141" s="89" t="s">
        <v>783</v>
      </c>
      <c r="C141" s="89" t="s">
        <v>784</v>
      </c>
      <c r="D141" s="89">
        <v>0.34</v>
      </c>
      <c r="E141" s="89">
        <v>21.8</v>
      </c>
      <c r="F141" s="89">
        <v>21.8</v>
      </c>
    </row>
    <row r="142" spans="1:6" ht="14.25" x14ac:dyDescent="0.3">
      <c r="A142" s="89" t="s">
        <v>586</v>
      </c>
      <c r="B142" s="89" t="s">
        <v>785</v>
      </c>
      <c r="C142" s="89" t="s">
        <v>786</v>
      </c>
      <c r="D142" s="89">
        <v>0.34</v>
      </c>
      <c r="E142" s="89">
        <v>21.8</v>
      </c>
      <c r="F142" s="89">
        <v>21.8</v>
      </c>
    </row>
    <row r="143" spans="1:6" ht="14.25" x14ac:dyDescent="0.3">
      <c r="A143" s="89" t="s">
        <v>586</v>
      </c>
      <c r="B143" s="89" t="s">
        <v>787</v>
      </c>
      <c r="C143" s="89" t="s">
        <v>788</v>
      </c>
      <c r="D143" s="89">
        <v>0.34</v>
      </c>
      <c r="E143" s="89">
        <v>21.8</v>
      </c>
      <c r="F143" s="89">
        <v>21.8</v>
      </c>
    </row>
    <row r="144" spans="1:6" ht="14.25" x14ac:dyDescent="0.3">
      <c r="A144" s="89" t="s">
        <v>586</v>
      </c>
      <c r="B144" s="89" t="s">
        <v>789</v>
      </c>
      <c r="C144" s="89" t="s">
        <v>790</v>
      </c>
      <c r="D144" s="89">
        <v>0.34</v>
      </c>
      <c r="E144" s="89">
        <v>21.8</v>
      </c>
      <c r="F144" s="89">
        <v>21.8</v>
      </c>
    </row>
    <row r="145" spans="1:6" ht="14.25" x14ac:dyDescent="0.3">
      <c r="A145" s="89" t="s">
        <v>586</v>
      </c>
      <c r="B145" s="89" t="s">
        <v>791</v>
      </c>
      <c r="C145" s="89" t="s">
        <v>792</v>
      </c>
      <c r="D145" s="89">
        <v>0.34</v>
      </c>
      <c r="E145" s="89">
        <v>21.8</v>
      </c>
      <c r="F145" s="89">
        <v>21.8</v>
      </c>
    </row>
    <row r="146" spans="1:6" ht="14.25" x14ac:dyDescent="0.3">
      <c r="A146" s="89" t="s">
        <v>586</v>
      </c>
      <c r="B146" s="89" t="s">
        <v>793</v>
      </c>
      <c r="C146" s="89" t="s">
        <v>794</v>
      </c>
      <c r="D146" s="89">
        <v>0.34</v>
      </c>
      <c r="E146" s="89">
        <v>21.8</v>
      </c>
      <c r="F146" s="89">
        <v>21.8</v>
      </c>
    </row>
    <row r="147" spans="1:6" ht="14.25" x14ac:dyDescent="0.3">
      <c r="A147" s="89" t="s">
        <v>586</v>
      </c>
      <c r="B147" s="89" t="s">
        <v>795</v>
      </c>
      <c r="C147" s="89" t="s">
        <v>796</v>
      </c>
      <c r="D147" s="89">
        <v>0.34</v>
      </c>
      <c r="E147" s="89">
        <v>21.8</v>
      </c>
      <c r="F147" s="89">
        <v>21.8</v>
      </c>
    </row>
    <row r="148" spans="1:6" ht="14.25" x14ac:dyDescent="0.3">
      <c r="A148" s="89" t="s">
        <v>586</v>
      </c>
      <c r="B148" s="89" t="s">
        <v>797</v>
      </c>
      <c r="C148" s="89" t="s">
        <v>798</v>
      </c>
      <c r="D148" s="89">
        <v>0.34</v>
      </c>
      <c r="E148" s="89">
        <v>21.8</v>
      </c>
      <c r="F148" s="89">
        <v>21.8</v>
      </c>
    </row>
    <row r="149" spans="1:6" ht="14.25" x14ac:dyDescent="0.3">
      <c r="A149" s="89" t="s">
        <v>586</v>
      </c>
      <c r="B149" s="89" t="s">
        <v>799</v>
      </c>
      <c r="C149" s="89" t="s">
        <v>800</v>
      </c>
      <c r="D149" s="89">
        <v>0.34</v>
      </c>
      <c r="E149" s="89">
        <v>21.8</v>
      </c>
      <c r="F149" s="89">
        <v>21.8</v>
      </c>
    </row>
    <row r="150" spans="1:6" ht="14.25" x14ac:dyDescent="0.3">
      <c r="A150" s="89" t="s">
        <v>586</v>
      </c>
      <c r="B150" s="89" t="s">
        <v>801</v>
      </c>
      <c r="C150" s="89" t="s">
        <v>802</v>
      </c>
      <c r="D150" s="89">
        <v>0.34</v>
      </c>
      <c r="E150" s="89">
        <v>21.8</v>
      </c>
      <c r="F150" s="89">
        <v>21.8</v>
      </c>
    </row>
    <row r="151" spans="1:6" ht="14.25" x14ac:dyDescent="0.3">
      <c r="A151" s="89" t="s">
        <v>586</v>
      </c>
      <c r="B151" s="89" t="s">
        <v>803</v>
      </c>
      <c r="C151" s="89" t="s">
        <v>804</v>
      </c>
      <c r="D151" s="89">
        <v>0.34</v>
      </c>
      <c r="E151" s="89">
        <v>21.8</v>
      </c>
      <c r="F151" s="89">
        <v>21.8</v>
      </c>
    </row>
    <row r="152" spans="1:6" ht="14.25" x14ac:dyDescent="0.3">
      <c r="A152" s="89" t="s">
        <v>586</v>
      </c>
      <c r="B152" s="89" t="s">
        <v>805</v>
      </c>
      <c r="C152" s="89" t="s">
        <v>806</v>
      </c>
      <c r="D152" s="89">
        <v>0.23</v>
      </c>
      <c r="E152" s="89">
        <v>21.8</v>
      </c>
      <c r="F152" s="89">
        <v>21.8</v>
      </c>
    </row>
    <row r="153" spans="1:6" ht="14.25" x14ac:dyDescent="0.3">
      <c r="A153" s="89" t="s">
        <v>586</v>
      </c>
      <c r="B153" s="89" t="s">
        <v>807</v>
      </c>
      <c r="C153" s="89" t="s">
        <v>808</v>
      </c>
      <c r="D153" s="89">
        <v>0</v>
      </c>
      <c r="E153" s="89">
        <v>13.5</v>
      </c>
      <c r="F153" s="89">
        <v>13.5</v>
      </c>
    </row>
    <row r="154" spans="1:6" ht="14.25" x14ac:dyDescent="0.3">
      <c r="A154" s="89" t="s">
        <v>586</v>
      </c>
      <c r="B154" s="89" t="s">
        <v>809</v>
      </c>
      <c r="C154" s="89" t="s">
        <v>810</v>
      </c>
      <c r="D154" s="89">
        <v>0</v>
      </c>
      <c r="E154" s="89">
        <v>13.5</v>
      </c>
      <c r="F154" s="89">
        <v>13.5</v>
      </c>
    </row>
    <row r="155" spans="1:6" ht="14.25" x14ac:dyDescent="0.3">
      <c r="A155" s="89" t="s">
        <v>586</v>
      </c>
      <c r="B155" s="91">
        <v>3553</v>
      </c>
      <c r="C155" s="89" t="s">
        <v>811</v>
      </c>
      <c r="D155" s="89">
        <v>0.23</v>
      </c>
      <c r="E155" s="89">
        <v>21.8</v>
      </c>
      <c r="F155" s="89">
        <v>21.8</v>
      </c>
    </row>
    <row r="156" spans="1:6" ht="14.25" x14ac:dyDescent="0.3">
      <c r="A156" s="89" t="s">
        <v>586</v>
      </c>
      <c r="B156" s="89" t="s">
        <v>812</v>
      </c>
      <c r="C156" s="89" t="s">
        <v>813</v>
      </c>
      <c r="D156" s="89">
        <v>0.24</v>
      </c>
      <c r="E156" s="89">
        <v>21.8</v>
      </c>
      <c r="F156" s="89">
        <v>21.8</v>
      </c>
    </row>
    <row r="157" spans="1:6" ht="14.25" x14ac:dyDescent="0.3">
      <c r="A157" s="89" t="s">
        <v>586</v>
      </c>
      <c r="B157" s="91">
        <v>3554</v>
      </c>
      <c r="C157" s="89" t="s">
        <v>814</v>
      </c>
      <c r="D157" s="89">
        <v>0.34</v>
      </c>
      <c r="E157" s="89">
        <v>21.8</v>
      </c>
      <c r="F157" s="89">
        <v>21.8</v>
      </c>
    </row>
    <row r="158" spans="1:6" ht="14.25" x14ac:dyDescent="0.3">
      <c r="A158" s="89" t="s">
        <v>586</v>
      </c>
      <c r="B158" s="91">
        <v>3555</v>
      </c>
      <c r="C158" s="89" t="s">
        <v>815</v>
      </c>
      <c r="D158" s="89">
        <v>0.34</v>
      </c>
      <c r="E158" s="89">
        <v>21.8</v>
      </c>
      <c r="F158" s="89">
        <v>21.8</v>
      </c>
    </row>
    <row r="159" spans="1:6" ht="14.25" x14ac:dyDescent="0.3">
      <c r="A159" s="89" t="s">
        <v>586</v>
      </c>
      <c r="B159" s="91">
        <v>3556</v>
      </c>
      <c r="C159" s="89" t="s">
        <v>816</v>
      </c>
      <c r="D159" s="89">
        <v>0.6</v>
      </c>
      <c r="E159" s="89">
        <v>21.8</v>
      </c>
      <c r="F159" s="89">
        <v>21.8</v>
      </c>
    </row>
    <row r="160" spans="1:6" ht="14.25" x14ac:dyDescent="0.3">
      <c r="A160" s="89" t="s">
        <v>586</v>
      </c>
      <c r="B160" s="91">
        <v>3557</v>
      </c>
      <c r="C160" s="89" t="s">
        <v>817</v>
      </c>
      <c r="D160" s="89">
        <v>0.23</v>
      </c>
      <c r="E160" s="89">
        <v>21.8</v>
      </c>
      <c r="F160" s="89">
        <v>21.8</v>
      </c>
    </row>
    <row r="161" spans="1:6" ht="14.25" x14ac:dyDescent="0.3">
      <c r="A161" s="89" t="s">
        <v>586</v>
      </c>
      <c r="B161" s="89" t="s">
        <v>818</v>
      </c>
      <c r="C161" s="89" t="s">
        <v>817</v>
      </c>
      <c r="D161" s="89">
        <v>0.23</v>
      </c>
      <c r="E161" s="89">
        <v>21.8</v>
      </c>
      <c r="F161" s="89">
        <v>21.8</v>
      </c>
    </row>
    <row r="162" spans="1:6" ht="14.25" x14ac:dyDescent="0.3">
      <c r="A162" s="89" t="s">
        <v>586</v>
      </c>
      <c r="B162" s="89" t="s">
        <v>819</v>
      </c>
      <c r="C162" s="89" t="s">
        <v>820</v>
      </c>
      <c r="D162" s="89">
        <v>0.24</v>
      </c>
      <c r="E162" s="89">
        <v>21.8</v>
      </c>
      <c r="F162" s="89">
        <v>21.8</v>
      </c>
    </row>
    <row r="163" spans="1:6" ht="14.25" x14ac:dyDescent="0.3">
      <c r="A163" s="89" t="s">
        <v>586</v>
      </c>
      <c r="B163" s="89" t="s">
        <v>821</v>
      </c>
      <c r="C163" s="89" t="s">
        <v>822</v>
      </c>
      <c r="D163" s="89">
        <v>0.34</v>
      </c>
      <c r="E163" s="89">
        <v>21.8</v>
      </c>
      <c r="F163" s="89">
        <v>21.8</v>
      </c>
    </row>
    <row r="164" spans="1:6" ht="14.25" x14ac:dyDescent="0.3">
      <c r="A164" s="89" t="s">
        <v>586</v>
      </c>
      <c r="B164" s="91">
        <v>3559</v>
      </c>
      <c r="C164" s="89" t="s">
        <v>823</v>
      </c>
      <c r="D164" s="89">
        <v>0.23</v>
      </c>
      <c r="E164" s="89">
        <v>21.8</v>
      </c>
      <c r="F164" s="89">
        <v>21.8</v>
      </c>
    </row>
    <row r="165" spans="1:6" ht="14.25" x14ac:dyDescent="0.3">
      <c r="A165" s="89" t="s">
        <v>586</v>
      </c>
      <c r="B165" s="89" t="s">
        <v>824</v>
      </c>
      <c r="C165" s="89" t="s">
        <v>823</v>
      </c>
      <c r="D165" s="89">
        <v>0.24</v>
      </c>
      <c r="E165" s="89">
        <v>21.8</v>
      </c>
      <c r="F165" s="89">
        <v>21.8</v>
      </c>
    </row>
    <row r="166" spans="1:6" ht="14.25" x14ac:dyDescent="0.3">
      <c r="A166" s="89" t="s">
        <v>586</v>
      </c>
      <c r="B166" s="89" t="s">
        <v>825</v>
      </c>
      <c r="C166" s="89" t="s">
        <v>826</v>
      </c>
      <c r="D166" s="89">
        <v>0.23</v>
      </c>
      <c r="E166" s="89">
        <v>21.8</v>
      </c>
      <c r="F166" s="89">
        <v>21.8</v>
      </c>
    </row>
    <row r="167" spans="1:6" ht="14.25" x14ac:dyDescent="0.3">
      <c r="A167" s="89" t="s">
        <v>586</v>
      </c>
      <c r="B167" s="89" t="s">
        <v>827</v>
      </c>
      <c r="C167" s="89" t="s">
        <v>828</v>
      </c>
      <c r="D167" s="89">
        <v>0.23</v>
      </c>
      <c r="E167" s="89">
        <v>21.8</v>
      </c>
      <c r="F167" s="89">
        <v>21.8</v>
      </c>
    </row>
    <row r="168" spans="1:6" ht="14.25" x14ac:dyDescent="0.3">
      <c r="A168" s="89" t="s">
        <v>586</v>
      </c>
      <c r="B168" s="89" t="s">
        <v>829</v>
      </c>
      <c r="C168" s="89" t="s">
        <v>830</v>
      </c>
      <c r="D168" s="89">
        <v>0.34</v>
      </c>
      <c r="E168" s="89">
        <v>21.8</v>
      </c>
      <c r="F168" s="89">
        <v>21.8</v>
      </c>
    </row>
    <row r="169" spans="1:6" ht="14.25" x14ac:dyDescent="0.3">
      <c r="A169" s="89" t="s">
        <v>586</v>
      </c>
      <c r="B169" s="89" t="s">
        <v>831</v>
      </c>
      <c r="C169" s="89" t="s">
        <v>832</v>
      </c>
      <c r="D169" s="89">
        <v>0.34</v>
      </c>
      <c r="E169" s="89">
        <v>21.8</v>
      </c>
      <c r="F169" s="89">
        <v>21.8</v>
      </c>
    </row>
    <row r="170" spans="1:6" ht="14.25" x14ac:dyDescent="0.3">
      <c r="A170" s="89" t="s">
        <v>586</v>
      </c>
      <c r="B170" s="91">
        <v>3560</v>
      </c>
      <c r="C170" s="89" t="s">
        <v>833</v>
      </c>
      <c r="D170" s="89">
        <v>0.23</v>
      </c>
      <c r="E170" s="89">
        <v>21.8</v>
      </c>
      <c r="F170" s="89">
        <v>21.8</v>
      </c>
    </row>
    <row r="171" spans="1:6" ht="14.25" x14ac:dyDescent="0.3">
      <c r="A171" s="89" t="s">
        <v>586</v>
      </c>
      <c r="B171" s="89" t="s">
        <v>834</v>
      </c>
      <c r="C171" s="89" t="s">
        <v>835</v>
      </c>
      <c r="D171" s="89">
        <v>0.23</v>
      </c>
      <c r="E171" s="89">
        <v>21.8</v>
      </c>
      <c r="F171" s="89">
        <v>21.8</v>
      </c>
    </row>
    <row r="172" spans="1:6" ht="14.25" x14ac:dyDescent="0.3">
      <c r="A172" s="89" t="s">
        <v>586</v>
      </c>
      <c r="B172" s="89" t="s">
        <v>836</v>
      </c>
      <c r="C172" s="89" t="s">
        <v>837</v>
      </c>
      <c r="D172" s="89">
        <v>0.34</v>
      </c>
      <c r="E172" s="89">
        <v>21.8</v>
      </c>
      <c r="F172" s="89">
        <v>21.8</v>
      </c>
    </row>
    <row r="173" spans="1:6" ht="14.25" x14ac:dyDescent="0.3">
      <c r="A173" s="89" t="s">
        <v>586</v>
      </c>
      <c r="B173" s="89" t="s">
        <v>838</v>
      </c>
      <c r="C173" s="89" t="s">
        <v>839</v>
      </c>
      <c r="D173" s="89">
        <v>0.34</v>
      </c>
      <c r="E173" s="89">
        <v>21.8</v>
      </c>
      <c r="F173" s="89">
        <v>21.8</v>
      </c>
    </row>
    <row r="174" spans="1:6" ht="14.25" x14ac:dyDescent="0.3">
      <c r="A174" s="89" t="s">
        <v>586</v>
      </c>
      <c r="B174" s="89" t="s">
        <v>840</v>
      </c>
      <c r="C174" s="89" t="s">
        <v>841</v>
      </c>
      <c r="D174" s="89">
        <v>0.34</v>
      </c>
      <c r="E174" s="89">
        <v>21.8</v>
      </c>
      <c r="F174" s="89">
        <v>21.8</v>
      </c>
    </row>
    <row r="175" spans="1:6" ht="14.25" x14ac:dyDescent="0.3">
      <c r="A175" s="89" t="s">
        <v>586</v>
      </c>
      <c r="B175" s="89" t="s">
        <v>842</v>
      </c>
      <c r="C175" s="89" t="s">
        <v>843</v>
      </c>
      <c r="D175" s="89">
        <v>0</v>
      </c>
      <c r="E175" s="89">
        <v>23.5</v>
      </c>
      <c r="F175" s="89">
        <v>23.5</v>
      </c>
    </row>
    <row r="176" spans="1:6" ht="14.25" x14ac:dyDescent="0.3">
      <c r="A176" s="89" t="s">
        <v>586</v>
      </c>
      <c r="B176" s="89" t="s">
        <v>844</v>
      </c>
      <c r="C176" s="89" t="s">
        <v>845</v>
      </c>
      <c r="D176" s="89">
        <v>0</v>
      </c>
      <c r="E176" s="89">
        <v>23.5</v>
      </c>
      <c r="F176" s="89">
        <v>23.5</v>
      </c>
    </row>
    <row r="177" spans="1:6" ht="14.25" x14ac:dyDescent="0.3">
      <c r="A177" s="89" t="s">
        <v>586</v>
      </c>
      <c r="B177" s="91">
        <v>3563</v>
      </c>
      <c r="C177" s="89" t="s">
        <v>846</v>
      </c>
      <c r="D177" s="89">
        <v>0.23</v>
      </c>
      <c r="E177" s="89">
        <v>21.8</v>
      </c>
      <c r="F177" s="89">
        <v>21.8</v>
      </c>
    </row>
    <row r="178" spans="1:6" ht="14.25" x14ac:dyDescent="0.3">
      <c r="A178" s="89" t="s">
        <v>586</v>
      </c>
      <c r="B178" s="89" t="s">
        <v>847</v>
      </c>
      <c r="C178" s="89" t="s">
        <v>848</v>
      </c>
      <c r="D178" s="89">
        <v>0.24</v>
      </c>
      <c r="E178" s="89">
        <v>21.8</v>
      </c>
      <c r="F178" s="89">
        <v>21.8</v>
      </c>
    </row>
    <row r="179" spans="1:6" ht="14.25" x14ac:dyDescent="0.3">
      <c r="A179" s="89" t="s">
        <v>586</v>
      </c>
      <c r="B179" s="91">
        <v>3564</v>
      </c>
      <c r="C179" s="89" t="s">
        <v>849</v>
      </c>
      <c r="D179" s="89">
        <v>0.34</v>
      </c>
      <c r="E179" s="89">
        <v>21.8</v>
      </c>
      <c r="F179" s="89">
        <v>21.8</v>
      </c>
    </row>
    <row r="180" spans="1:6" ht="14.25" x14ac:dyDescent="0.3">
      <c r="A180" s="89" t="s">
        <v>586</v>
      </c>
      <c r="B180" s="91">
        <v>3565</v>
      </c>
      <c r="C180" s="89" t="s">
        <v>850</v>
      </c>
      <c r="D180" s="89">
        <v>0.34</v>
      </c>
      <c r="E180" s="89">
        <v>21.8</v>
      </c>
      <c r="F180" s="89">
        <v>21.8</v>
      </c>
    </row>
    <row r="181" spans="1:6" ht="14.25" x14ac:dyDescent="0.3">
      <c r="A181" s="89" t="s">
        <v>586</v>
      </c>
      <c r="B181" s="91">
        <v>3567</v>
      </c>
      <c r="C181" s="89" t="s">
        <v>851</v>
      </c>
      <c r="D181" s="89">
        <v>0.23</v>
      </c>
      <c r="E181" s="89">
        <v>21.8</v>
      </c>
      <c r="F181" s="89">
        <v>21.8</v>
      </c>
    </row>
    <row r="182" spans="1:6" ht="14.25" x14ac:dyDescent="0.3">
      <c r="A182" s="89" t="s">
        <v>586</v>
      </c>
      <c r="B182" s="89" t="s">
        <v>852</v>
      </c>
      <c r="C182" s="89" t="s">
        <v>851</v>
      </c>
      <c r="D182" s="89">
        <v>0.34</v>
      </c>
      <c r="E182" s="89">
        <v>21.8</v>
      </c>
      <c r="F182" s="89">
        <v>21.8</v>
      </c>
    </row>
    <row r="183" spans="1:6" ht="14.25" x14ac:dyDescent="0.3">
      <c r="A183" s="89" t="s">
        <v>586</v>
      </c>
      <c r="B183" s="91">
        <v>3569</v>
      </c>
      <c r="C183" s="89" t="s">
        <v>853</v>
      </c>
      <c r="D183" s="89">
        <v>0.23</v>
      </c>
      <c r="E183" s="89">
        <v>21.8</v>
      </c>
      <c r="F183" s="89">
        <v>21.8</v>
      </c>
    </row>
    <row r="184" spans="1:6" ht="14.25" x14ac:dyDescent="0.3">
      <c r="A184" s="89" t="s">
        <v>586</v>
      </c>
      <c r="B184" s="89" t="s">
        <v>854</v>
      </c>
      <c r="C184" s="89" t="s">
        <v>855</v>
      </c>
      <c r="D184" s="89">
        <v>0.23</v>
      </c>
      <c r="E184" s="89">
        <v>21.8</v>
      </c>
      <c r="F184" s="89">
        <v>21.8</v>
      </c>
    </row>
    <row r="185" spans="1:6" ht="14.25" x14ac:dyDescent="0.3">
      <c r="A185" s="89" t="s">
        <v>586</v>
      </c>
      <c r="B185" s="91">
        <v>3710</v>
      </c>
      <c r="C185" s="89" t="s">
        <v>856</v>
      </c>
      <c r="D185" s="89">
        <v>0</v>
      </c>
      <c r="E185" s="89">
        <v>22.5</v>
      </c>
      <c r="F185" s="89">
        <v>22.5</v>
      </c>
    </row>
    <row r="186" spans="1:6" ht="14.25" x14ac:dyDescent="0.3">
      <c r="A186" s="89" t="s">
        <v>586</v>
      </c>
      <c r="B186" s="91">
        <v>4015</v>
      </c>
      <c r="C186" s="89" t="s">
        <v>857</v>
      </c>
      <c r="D186" s="89">
        <v>0</v>
      </c>
      <c r="E186" s="89">
        <v>11</v>
      </c>
      <c r="F186" s="89">
        <v>11</v>
      </c>
    </row>
    <row r="187" spans="1:6" ht="14.25" x14ac:dyDescent="0.3">
      <c r="A187" s="89" t="s">
        <v>586</v>
      </c>
      <c r="B187" s="91">
        <v>4030</v>
      </c>
      <c r="C187" s="89" t="s">
        <v>858</v>
      </c>
      <c r="D187" s="89">
        <v>0</v>
      </c>
      <c r="E187" s="89">
        <v>25</v>
      </c>
      <c r="F187" s="89">
        <v>25</v>
      </c>
    </row>
    <row r="188" spans="1:6" ht="14.25" x14ac:dyDescent="0.3">
      <c r="A188" s="89" t="s">
        <v>586</v>
      </c>
      <c r="B188" s="91">
        <v>4040</v>
      </c>
      <c r="C188" s="89" t="s">
        <v>859</v>
      </c>
      <c r="D188" s="89">
        <v>0</v>
      </c>
      <c r="E188" s="89">
        <v>29</v>
      </c>
      <c r="F188" s="89">
        <v>29</v>
      </c>
    </row>
    <row r="189" spans="1:6" ht="14.25" x14ac:dyDescent="0.3">
      <c r="A189" s="89" t="s">
        <v>586</v>
      </c>
      <c r="B189" s="91">
        <v>4050</v>
      </c>
      <c r="C189" s="89" t="s">
        <v>860</v>
      </c>
      <c r="D189" s="89">
        <v>0</v>
      </c>
      <c r="E189" s="89">
        <v>28.5</v>
      </c>
      <c r="F189" s="89">
        <v>28.5</v>
      </c>
    </row>
    <row r="190" spans="1:6" ht="14.25" x14ac:dyDescent="0.3">
      <c r="A190" s="89" t="s">
        <v>586</v>
      </c>
      <c r="B190" s="91">
        <v>4501</v>
      </c>
      <c r="C190" s="89" t="s">
        <v>861</v>
      </c>
      <c r="D190" s="89">
        <v>0.18</v>
      </c>
      <c r="E190" s="89">
        <v>10.6</v>
      </c>
      <c r="F190" s="89">
        <v>10.6</v>
      </c>
    </row>
    <row r="191" spans="1:6" ht="14.25" x14ac:dyDescent="0.3">
      <c r="A191" s="89" t="s">
        <v>586</v>
      </c>
      <c r="B191" s="89" t="s">
        <v>862</v>
      </c>
      <c r="C191" s="89" t="s">
        <v>863</v>
      </c>
      <c r="D191" s="89">
        <v>0.16</v>
      </c>
      <c r="E191" s="89">
        <v>10.6</v>
      </c>
      <c r="F191" s="89">
        <v>10.6</v>
      </c>
    </row>
    <row r="192" spans="1:6" ht="14.25" x14ac:dyDescent="0.3">
      <c r="A192" s="89" t="s">
        <v>586</v>
      </c>
      <c r="B192" s="89" t="s">
        <v>864</v>
      </c>
      <c r="C192" s="89" t="s">
        <v>865</v>
      </c>
      <c r="D192" s="89">
        <v>0</v>
      </c>
      <c r="E192" s="89">
        <v>10.6</v>
      </c>
      <c r="F192" s="89">
        <v>10.6</v>
      </c>
    </row>
    <row r="193" spans="1:6" ht="14.25" x14ac:dyDescent="0.3">
      <c r="A193" s="89" t="s">
        <v>586</v>
      </c>
      <c r="B193" s="89" t="s">
        <v>866</v>
      </c>
      <c r="C193" s="89" t="s">
        <v>867</v>
      </c>
      <c r="D193" s="89">
        <v>0</v>
      </c>
      <c r="E193" s="89">
        <v>10.6</v>
      </c>
      <c r="F193" s="89">
        <v>10.6</v>
      </c>
    </row>
    <row r="194" spans="1:6" ht="14.25" x14ac:dyDescent="0.3">
      <c r="A194" s="89" t="s">
        <v>586</v>
      </c>
      <c r="B194" s="89" t="s">
        <v>868</v>
      </c>
      <c r="C194" s="89" t="s">
        <v>869</v>
      </c>
      <c r="D194" s="89">
        <v>0</v>
      </c>
      <c r="E194" s="89">
        <v>10.6</v>
      </c>
      <c r="F194" s="89">
        <v>10.6</v>
      </c>
    </row>
    <row r="195" spans="1:6" ht="14.25" x14ac:dyDescent="0.3">
      <c r="A195" s="89" t="s">
        <v>586</v>
      </c>
      <c r="B195" s="91">
        <v>4502</v>
      </c>
      <c r="C195" s="89" t="s">
        <v>870</v>
      </c>
      <c r="D195" s="89">
        <v>0.18</v>
      </c>
      <c r="E195" s="89">
        <v>5.7</v>
      </c>
      <c r="F195" s="89">
        <v>5.7</v>
      </c>
    </row>
    <row r="196" spans="1:6" ht="14.25" x14ac:dyDescent="0.3">
      <c r="A196" s="89" t="s">
        <v>586</v>
      </c>
      <c r="B196" s="91">
        <v>4503</v>
      </c>
      <c r="C196" s="89" t="s">
        <v>871</v>
      </c>
      <c r="D196" s="89">
        <v>0.18</v>
      </c>
      <c r="E196" s="89">
        <v>5.7</v>
      </c>
      <c r="F196" s="89">
        <v>5.7</v>
      </c>
    </row>
    <row r="197" spans="1:6" ht="14.25" x14ac:dyDescent="0.3">
      <c r="A197" s="89" t="s">
        <v>586</v>
      </c>
      <c r="B197" s="91">
        <v>4504</v>
      </c>
      <c r="C197" s="89" t="s">
        <v>872</v>
      </c>
      <c r="D197" s="89">
        <v>0.18</v>
      </c>
      <c r="E197" s="89">
        <v>10</v>
      </c>
      <c r="F197" s="89">
        <v>10</v>
      </c>
    </row>
    <row r="198" spans="1:6" ht="14.25" x14ac:dyDescent="0.3">
      <c r="A198" s="89" t="s">
        <v>586</v>
      </c>
      <c r="B198" s="91">
        <v>4506</v>
      </c>
      <c r="C198" s="89" t="s">
        <v>873</v>
      </c>
      <c r="D198" s="89">
        <v>0.56000000000000005</v>
      </c>
      <c r="E198" s="89">
        <v>5.7</v>
      </c>
      <c r="F198" s="89">
        <v>5.7</v>
      </c>
    </row>
    <row r="199" spans="1:6" ht="14.25" x14ac:dyDescent="0.3">
      <c r="A199" s="89" t="s">
        <v>586</v>
      </c>
      <c r="B199" s="91">
        <v>4511</v>
      </c>
      <c r="C199" s="89" t="s">
        <v>874</v>
      </c>
      <c r="D199" s="89">
        <v>0.18</v>
      </c>
      <c r="E199" s="89">
        <v>10.5</v>
      </c>
      <c r="F199" s="89">
        <v>10.5</v>
      </c>
    </row>
    <row r="200" spans="1:6" ht="14.25" x14ac:dyDescent="0.3">
      <c r="A200" s="89" t="s">
        <v>586</v>
      </c>
      <c r="B200" s="89" t="s">
        <v>875</v>
      </c>
      <c r="C200" s="89" t="s">
        <v>876</v>
      </c>
      <c r="D200" s="89">
        <v>0.16</v>
      </c>
      <c r="E200" s="89">
        <v>13</v>
      </c>
      <c r="F200" s="89">
        <v>13</v>
      </c>
    </row>
    <row r="201" spans="1:6" ht="14.25" x14ac:dyDescent="0.3">
      <c r="A201" s="89" t="s">
        <v>586</v>
      </c>
      <c r="B201" s="89" t="s">
        <v>877</v>
      </c>
      <c r="C201" s="89" t="s">
        <v>878</v>
      </c>
      <c r="D201" s="89">
        <v>0</v>
      </c>
      <c r="E201" s="89">
        <v>10.5</v>
      </c>
      <c r="F201" s="89">
        <v>10.5</v>
      </c>
    </row>
    <row r="202" spans="1:6" ht="14.25" x14ac:dyDescent="0.3">
      <c r="A202" s="89" t="s">
        <v>586</v>
      </c>
      <c r="B202" s="89" t="s">
        <v>879</v>
      </c>
      <c r="C202" s="89" t="s">
        <v>880</v>
      </c>
      <c r="D202" s="89">
        <v>0.16</v>
      </c>
      <c r="E202" s="89">
        <v>10.5</v>
      </c>
      <c r="F202" s="89">
        <v>10.5</v>
      </c>
    </row>
    <row r="203" spans="1:6" ht="14.25" x14ac:dyDescent="0.3">
      <c r="A203" s="89" t="s">
        <v>586</v>
      </c>
      <c r="B203" s="91">
        <v>4512</v>
      </c>
      <c r="C203" s="89" t="s">
        <v>881</v>
      </c>
      <c r="D203" s="89">
        <v>0.18</v>
      </c>
      <c r="E203" s="89">
        <v>5.7</v>
      </c>
      <c r="F203" s="89">
        <v>5.7</v>
      </c>
    </row>
    <row r="204" spans="1:6" ht="14.25" x14ac:dyDescent="0.3">
      <c r="A204" s="89" t="s">
        <v>586</v>
      </c>
      <c r="B204" s="91">
        <v>4513</v>
      </c>
      <c r="C204" s="89" t="s">
        <v>882</v>
      </c>
      <c r="D204" s="89">
        <v>0.18</v>
      </c>
      <c r="E204" s="89">
        <v>5.7</v>
      </c>
      <c r="F204" s="89">
        <v>5.7</v>
      </c>
    </row>
    <row r="205" spans="1:6" ht="14.25" x14ac:dyDescent="0.3">
      <c r="A205" s="89" t="s">
        <v>586</v>
      </c>
      <c r="B205" s="89" t="s">
        <v>883</v>
      </c>
      <c r="C205" s="89" t="s">
        <v>884</v>
      </c>
      <c r="D205" s="89">
        <v>0</v>
      </c>
      <c r="E205" s="89">
        <v>5.7</v>
      </c>
      <c r="F205" s="89">
        <v>5.7</v>
      </c>
    </row>
    <row r="206" spans="1:6" ht="14.25" x14ac:dyDescent="0.3">
      <c r="A206" s="89" t="s">
        <v>586</v>
      </c>
      <c r="B206" s="89" t="s">
        <v>885</v>
      </c>
      <c r="C206" s="89" t="s">
        <v>886</v>
      </c>
      <c r="D206" s="89">
        <v>0</v>
      </c>
      <c r="E206" s="89">
        <v>5.7</v>
      </c>
      <c r="F206" s="89">
        <v>5.7</v>
      </c>
    </row>
    <row r="207" spans="1:6" ht="14.25" x14ac:dyDescent="0.3">
      <c r="A207" s="89" t="s">
        <v>586</v>
      </c>
      <c r="B207" s="91">
        <v>4514</v>
      </c>
      <c r="C207" s="89" t="s">
        <v>887</v>
      </c>
      <c r="D207" s="89">
        <v>0.18</v>
      </c>
      <c r="E207" s="89">
        <v>10</v>
      </c>
      <c r="F207" s="89">
        <v>10</v>
      </c>
    </row>
    <row r="208" spans="1:6" ht="14.25" x14ac:dyDescent="0.3">
      <c r="A208" s="89" t="s">
        <v>586</v>
      </c>
      <c r="B208" s="91">
        <v>4516</v>
      </c>
      <c r="C208" s="89" t="s">
        <v>888</v>
      </c>
      <c r="D208" s="89">
        <v>0.56000000000000005</v>
      </c>
      <c r="E208" s="89">
        <v>5.7</v>
      </c>
      <c r="F208" s="89">
        <v>5.7</v>
      </c>
    </row>
    <row r="209" spans="1:6" ht="14.25" x14ac:dyDescent="0.3">
      <c r="A209" s="89" t="s">
        <v>586</v>
      </c>
      <c r="B209" s="91">
        <v>4521</v>
      </c>
      <c r="C209" s="89" t="s">
        <v>889</v>
      </c>
      <c r="D209" s="89">
        <v>0.18</v>
      </c>
      <c r="E209" s="89">
        <v>10.5</v>
      </c>
      <c r="F209" s="89">
        <v>10.5</v>
      </c>
    </row>
    <row r="210" spans="1:6" ht="14.25" x14ac:dyDescent="0.3">
      <c r="A210" s="89" t="s">
        <v>586</v>
      </c>
      <c r="B210" s="89" t="s">
        <v>890</v>
      </c>
      <c r="C210" s="89" t="s">
        <v>891</v>
      </c>
      <c r="D210" s="89">
        <v>0.16</v>
      </c>
      <c r="E210" s="89">
        <v>10.5</v>
      </c>
      <c r="F210" s="89">
        <v>10.5</v>
      </c>
    </row>
    <row r="211" spans="1:6" ht="14.25" x14ac:dyDescent="0.3">
      <c r="A211" s="89" t="s">
        <v>586</v>
      </c>
      <c r="B211" s="89" t="s">
        <v>892</v>
      </c>
      <c r="C211" s="89" t="s">
        <v>893</v>
      </c>
      <c r="D211" s="89">
        <v>0</v>
      </c>
      <c r="E211" s="89">
        <v>10.5</v>
      </c>
      <c r="F211" s="89">
        <v>10.5</v>
      </c>
    </row>
    <row r="212" spans="1:6" ht="14.25" x14ac:dyDescent="0.3">
      <c r="A212" s="89" t="s">
        <v>586</v>
      </c>
      <c r="B212" s="89" t="s">
        <v>894</v>
      </c>
      <c r="C212" s="89" t="s">
        <v>895</v>
      </c>
      <c r="D212" s="89">
        <v>0</v>
      </c>
      <c r="E212" s="89">
        <v>10.5</v>
      </c>
      <c r="F212" s="89">
        <v>10.5</v>
      </c>
    </row>
    <row r="213" spans="1:6" ht="14.25" x14ac:dyDescent="0.3">
      <c r="A213" s="89" t="s">
        <v>586</v>
      </c>
      <c r="B213" s="89" t="s">
        <v>896</v>
      </c>
      <c r="C213" s="89" t="s">
        <v>897</v>
      </c>
      <c r="D213" s="89">
        <v>0</v>
      </c>
      <c r="E213" s="89">
        <v>10.5</v>
      </c>
      <c r="F213" s="89">
        <v>10.5</v>
      </c>
    </row>
    <row r="214" spans="1:6" ht="14.25" x14ac:dyDescent="0.3">
      <c r="A214" s="89" t="s">
        <v>586</v>
      </c>
      <c r="B214" s="89" t="s">
        <v>898</v>
      </c>
      <c r="C214" s="89" t="s">
        <v>899</v>
      </c>
      <c r="D214" s="89">
        <v>0</v>
      </c>
      <c r="E214" s="89">
        <v>10.5</v>
      </c>
      <c r="F214" s="89">
        <v>10.5</v>
      </c>
    </row>
    <row r="215" spans="1:6" ht="14.25" x14ac:dyDescent="0.3">
      <c r="A215" s="89" t="s">
        <v>586</v>
      </c>
      <c r="B215" s="89" t="s">
        <v>900</v>
      </c>
      <c r="C215" s="89" t="s">
        <v>901</v>
      </c>
      <c r="D215" s="89">
        <v>0</v>
      </c>
      <c r="E215" s="89">
        <v>10.5</v>
      </c>
      <c r="F215" s="89">
        <v>10.5</v>
      </c>
    </row>
    <row r="216" spans="1:6" ht="14.25" x14ac:dyDescent="0.3">
      <c r="A216" s="89" t="s">
        <v>586</v>
      </c>
      <c r="B216" s="89" t="s">
        <v>902</v>
      </c>
      <c r="C216" s="89" t="s">
        <v>903</v>
      </c>
      <c r="D216" s="89">
        <v>0</v>
      </c>
      <c r="E216" s="89">
        <v>10.5</v>
      </c>
      <c r="F216" s="89">
        <v>10.5</v>
      </c>
    </row>
    <row r="217" spans="1:6" ht="14.25" x14ac:dyDescent="0.3">
      <c r="A217" s="89" t="s">
        <v>586</v>
      </c>
      <c r="B217" s="91">
        <v>4522</v>
      </c>
      <c r="C217" s="89" t="s">
        <v>904</v>
      </c>
      <c r="D217" s="89">
        <v>0.18</v>
      </c>
      <c r="E217" s="89">
        <v>5.7</v>
      </c>
      <c r="F217" s="89">
        <v>5.7</v>
      </c>
    </row>
    <row r="218" spans="1:6" ht="14.25" x14ac:dyDescent="0.3">
      <c r="A218" s="89" t="s">
        <v>586</v>
      </c>
      <c r="B218" s="91">
        <v>4523</v>
      </c>
      <c r="C218" s="89" t="s">
        <v>905</v>
      </c>
      <c r="D218" s="89">
        <v>0.16</v>
      </c>
      <c r="E218" s="89">
        <v>5.7</v>
      </c>
      <c r="F218" s="89">
        <v>5.7</v>
      </c>
    </row>
    <row r="219" spans="1:6" ht="14.25" x14ac:dyDescent="0.3">
      <c r="A219" s="89" t="s">
        <v>586</v>
      </c>
      <c r="B219" s="91">
        <v>4524</v>
      </c>
      <c r="C219" s="89" t="s">
        <v>906</v>
      </c>
      <c r="D219" s="89">
        <v>0</v>
      </c>
      <c r="E219" s="89">
        <v>10</v>
      </c>
      <c r="F219" s="89">
        <v>10</v>
      </c>
    </row>
    <row r="220" spans="1:6" ht="14.25" x14ac:dyDescent="0.3">
      <c r="A220" s="89" t="s">
        <v>586</v>
      </c>
      <c r="B220" s="91">
        <v>4526</v>
      </c>
      <c r="C220" s="89" t="s">
        <v>907</v>
      </c>
      <c r="D220" s="89">
        <v>0.56000000000000005</v>
      </c>
      <c r="E220" s="89">
        <v>5.7</v>
      </c>
      <c r="F220" s="89">
        <v>5.7</v>
      </c>
    </row>
    <row r="221" spans="1:6" ht="14.25" x14ac:dyDescent="0.3">
      <c r="A221" s="89" t="s">
        <v>586</v>
      </c>
      <c r="B221" s="91">
        <v>4532</v>
      </c>
      <c r="C221" s="89" t="s">
        <v>908</v>
      </c>
      <c r="D221" s="89">
        <v>0.18</v>
      </c>
      <c r="E221" s="89">
        <v>5.7</v>
      </c>
      <c r="F221" s="89">
        <v>5.7</v>
      </c>
    </row>
    <row r="222" spans="1:6" ht="14.25" x14ac:dyDescent="0.3">
      <c r="A222" s="89" t="s">
        <v>586</v>
      </c>
      <c r="B222" s="91">
        <v>4533</v>
      </c>
      <c r="C222" s="89" t="s">
        <v>909</v>
      </c>
      <c r="D222" s="89">
        <v>0.16</v>
      </c>
      <c r="E222" s="89">
        <v>5.7</v>
      </c>
      <c r="F222" s="89">
        <v>5.7</v>
      </c>
    </row>
    <row r="223" spans="1:6" ht="14.25" x14ac:dyDescent="0.3">
      <c r="A223" s="89" t="s">
        <v>586</v>
      </c>
      <c r="B223" s="91">
        <v>4534</v>
      </c>
      <c r="C223" s="89" t="s">
        <v>910</v>
      </c>
      <c r="D223" s="89">
        <v>0</v>
      </c>
      <c r="E223" s="89">
        <v>10</v>
      </c>
      <c r="F223" s="89">
        <v>10</v>
      </c>
    </row>
    <row r="224" spans="1:6" ht="14.25" x14ac:dyDescent="0.3">
      <c r="A224" s="89" t="s">
        <v>586</v>
      </c>
      <c r="B224" s="91">
        <v>4545</v>
      </c>
      <c r="C224" s="89" t="s">
        <v>911</v>
      </c>
      <c r="D224" s="89">
        <v>0.18</v>
      </c>
      <c r="E224" s="89">
        <v>9.3000000000000007</v>
      </c>
      <c r="F224" s="89">
        <v>9.3000000000000007</v>
      </c>
    </row>
    <row r="225" spans="1:6" ht="14.25" x14ac:dyDescent="0.3">
      <c r="A225" s="90" t="s">
        <v>586</v>
      </c>
      <c r="B225" s="95">
        <v>5210</v>
      </c>
      <c r="C225" s="90" t="s">
        <v>912</v>
      </c>
      <c r="D225" s="90">
        <v>0</v>
      </c>
      <c r="E225" s="90">
        <v>0</v>
      </c>
      <c r="F225" s="90">
        <v>0</v>
      </c>
    </row>
    <row r="226" spans="1:6" ht="14.25" x14ac:dyDescent="0.3">
      <c r="A226" s="90" t="s">
        <v>586</v>
      </c>
      <c r="B226" s="90" t="s">
        <v>913</v>
      </c>
      <c r="C226" s="90" t="s">
        <v>914</v>
      </c>
      <c r="D226" s="90">
        <v>0.24</v>
      </c>
      <c r="E226" s="90">
        <v>23.5</v>
      </c>
      <c r="F226" s="90">
        <v>23.5</v>
      </c>
    </row>
    <row r="227" spans="1:6" ht="14.25" x14ac:dyDescent="0.3">
      <c r="A227" s="90" t="s">
        <v>586</v>
      </c>
      <c r="B227" s="90" t="s">
        <v>915</v>
      </c>
      <c r="C227" s="90" t="s">
        <v>916</v>
      </c>
      <c r="D227" s="90">
        <v>0.24</v>
      </c>
      <c r="E227" s="90">
        <v>23.5</v>
      </c>
      <c r="F227" s="90">
        <v>23.5</v>
      </c>
    </row>
    <row r="228" spans="1:6" ht="14.25" x14ac:dyDescent="0.3">
      <c r="A228" s="90" t="s">
        <v>586</v>
      </c>
      <c r="B228" s="90" t="s">
        <v>917</v>
      </c>
      <c r="C228" s="90" t="s">
        <v>918</v>
      </c>
      <c r="D228" s="90">
        <v>0.24</v>
      </c>
      <c r="E228" s="90">
        <v>23.5</v>
      </c>
      <c r="F228" s="90">
        <v>23.5</v>
      </c>
    </row>
    <row r="229" spans="1:6" ht="14.25" x14ac:dyDescent="0.3">
      <c r="A229" s="90" t="s">
        <v>586</v>
      </c>
      <c r="B229" s="90" t="s">
        <v>919</v>
      </c>
      <c r="C229" s="90" t="s">
        <v>920</v>
      </c>
      <c r="D229" s="90">
        <v>0.24</v>
      </c>
      <c r="E229" s="90">
        <v>23.5</v>
      </c>
      <c r="F229" s="90">
        <v>23.5</v>
      </c>
    </row>
    <row r="230" spans="1:6" ht="14.25" x14ac:dyDescent="0.3">
      <c r="A230" s="90" t="s">
        <v>586</v>
      </c>
      <c r="B230" s="90" t="s">
        <v>921</v>
      </c>
      <c r="C230" s="90" t="s">
        <v>922</v>
      </c>
      <c r="D230" s="90">
        <v>0.24</v>
      </c>
      <c r="E230" s="90">
        <v>23.5</v>
      </c>
      <c r="F230" s="90">
        <v>23.5</v>
      </c>
    </row>
    <row r="231" spans="1:6" ht="14.25" x14ac:dyDescent="0.3">
      <c r="A231" s="90" t="s">
        <v>586</v>
      </c>
      <c r="B231" s="90" t="s">
        <v>923</v>
      </c>
      <c r="C231" s="90" t="s">
        <v>924</v>
      </c>
      <c r="D231" s="90">
        <v>0.24</v>
      </c>
      <c r="E231" s="90">
        <v>23.5</v>
      </c>
      <c r="F231" s="90">
        <v>23.5</v>
      </c>
    </row>
    <row r="232" spans="1:6" ht="14.25" x14ac:dyDescent="0.3">
      <c r="A232" s="90" t="s">
        <v>586</v>
      </c>
      <c r="B232" s="90" t="s">
        <v>925</v>
      </c>
      <c r="C232" s="90" t="s">
        <v>926</v>
      </c>
      <c r="D232" s="90">
        <v>0.24</v>
      </c>
      <c r="E232" s="90">
        <v>23.5</v>
      </c>
      <c r="F232" s="90">
        <v>23.5</v>
      </c>
    </row>
    <row r="233" spans="1:6" ht="14.25" x14ac:dyDescent="0.3">
      <c r="A233" s="90" t="s">
        <v>586</v>
      </c>
      <c r="B233" s="90" t="s">
        <v>927</v>
      </c>
      <c r="C233" s="90" t="s">
        <v>928</v>
      </c>
      <c r="D233" s="90">
        <v>0.24</v>
      </c>
      <c r="E233" s="90">
        <v>23.5</v>
      </c>
      <c r="F233" s="90">
        <v>23.5</v>
      </c>
    </row>
    <row r="234" spans="1:6" ht="14.25" x14ac:dyDescent="0.3">
      <c r="A234" s="90" t="s">
        <v>586</v>
      </c>
      <c r="B234" s="90" t="s">
        <v>929</v>
      </c>
      <c r="C234" s="90" t="s">
        <v>930</v>
      </c>
      <c r="D234" s="90">
        <v>0.24</v>
      </c>
      <c r="E234" s="90">
        <v>23.5</v>
      </c>
      <c r="F234" s="90">
        <v>23.5</v>
      </c>
    </row>
    <row r="235" spans="1:6" ht="14.25" x14ac:dyDescent="0.3">
      <c r="A235" s="90" t="s">
        <v>586</v>
      </c>
      <c r="B235" s="90" t="s">
        <v>931</v>
      </c>
      <c r="C235" s="90" t="s">
        <v>932</v>
      </c>
      <c r="D235" s="90">
        <v>0.24</v>
      </c>
      <c r="E235" s="90">
        <v>23.5</v>
      </c>
      <c r="F235" s="90">
        <v>23.5</v>
      </c>
    </row>
    <row r="236" spans="1:6" ht="14.25" x14ac:dyDescent="0.3">
      <c r="A236" s="90" t="s">
        <v>586</v>
      </c>
      <c r="B236" s="90" t="s">
        <v>933</v>
      </c>
      <c r="C236" s="90" t="s">
        <v>934</v>
      </c>
      <c r="D236" s="90">
        <v>0.24</v>
      </c>
      <c r="E236" s="90">
        <v>23.5</v>
      </c>
      <c r="F236" s="90">
        <v>23.5</v>
      </c>
    </row>
    <row r="237" spans="1:6" ht="14.25" x14ac:dyDescent="0.3">
      <c r="A237" s="90" t="s">
        <v>586</v>
      </c>
      <c r="B237" s="95">
        <v>5410</v>
      </c>
      <c r="C237" s="90" t="s">
        <v>560</v>
      </c>
      <c r="D237" s="90">
        <v>0.28000000000000003</v>
      </c>
      <c r="E237" s="90">
        <v>8.5</v>
      </c>
      <c r="F237" s="90">
        <v>8.5</v>
      </c>
    </row>
    <row r="238" spans="1:6" ht="14.25" x14ac:dyDescent="0.3">
      <c r="A238" s="90" t="s">
        <v>586</v>
      </c>
      <c r="B238" s="90" t="s">
        <v>935</v>
      </c>
      <c r="C238" s="90" t="s">
        <v>936</v>
      </c>
      <c r="D238" s="90">
        <v>0</v>
      </c>
      <c r="E238" s="90">
        <v>15</v>
      </c>
      <c r="F238" s="90">
        <v>15</v>
      </c>
    </row>
    <row r="239" spans="1:6" ht="14.25" x14ac:dyDescent="0.3">
      <c r="A239" s="90" t="s">
        <v>586</v>
      </c>
      <c r="B239" s="90" t="s">
        <v>937</v>
      </c>
      <c r="C239" s="90" t="s">
        <v>938</v>
      </c>
      <c r="D239" s="90">
        <v>0</v>
      </c>
      <c r="E239" s="90">
        <v>15</v>
      </c>
      <c r="F239" s="90">
        <v>15</v>
      </c>
    </row>
    <row r="240" spans="1:6" ht="14.25" x14ac:dyDescent="0.3">
      <c r="A240" s="90" t="s">
        <v>586</v>
      </c>
      <c r="B240" s="90" t="s">
        <v>939</v>
      </c>
      <c r="C240" s="90" t="s">
        <v>940</v>
      </c>
      <c r="D240" s="90">
        <v>0</v>
      </c>
      <c r="E240" s="90">
        <v>15</v>
      </c>
      <c r="F240" s="90">
        <v>15</v>
      </c>
    </row>
    <row r="241" spans="1:6" ht="14.25" x14ac:dyDescent="0.3">
      <c r="A241" s="90" t="s">
        <v>586</v>
      </c>
      <c r="B241" s="90" t="s">
        <v>941</v>
      </c>
      <c r="C241" s="90" t="s">
        <v>942</v>
      </c>
      <c r="D241" s="90">
        <v>0</v>
      </c>
      <c r="E241" s="90">
        <v>15</v>
      </c>
      <c r="F241" s="90">
        <v>15</v>
      </c>
    </row>
    <row r="242" spans="1:6" ht="14.25" x14ac:dyDescent="0.3">
      <c r="A242" s="90" t="s">
        <v>586</v>
      </c>
      <c r="B242" s="90" t="s">
        <v>943</v>
      </c>
      <c r="C242" s="90" t="s">
        <v>944</v>
      </c>
      <c r="D242" s="90">
        <v>0</v>
      </c>
      <c r="E242" s="90">
        <v>15</v>
      </c>
      <c r="F242" s="90">
        <v>15</v>
      </c>
    </row>
    <row r="243" spans="1:6" ht="14.25" x14ac:dyDescent="0.3">
      <c r="A243" s="90" t="s">
        <v>586</v>
      </c>
      <c r="B243" s="90" t="s">
        <v>945</v>
      </c>
      <c r="C243" s="90" t="s">
        <v>946</v>
      </c>
      <c r="D243" s="90">
        <v>0</v>
      </c>
      <c r="E243" s="90">
        <v>15</v>
      </c>
      <c r="F243" s="90">
        <v>15</v>
      </c>
    </row>
    <row r="244" spans="1:6" ht="14.25" x14ac:dyDescent="0.3">
      <c r="A244" s="90" t="s">
        <v>586</v>
      </c>
      <c r="B244" s="90" t="s">
        <v>947</v>
      </c>
      <c r="C244" s="90" t="s">
        <v>948</v>
      </c>
      <c r="D244" s="90">
        <v>0</v>
      </c>
      <c r="E244" s="90">
        <v>15</v>
      </c>
      <c r="F244" s="90">
        <v>15</v>
      </c>
    </row>
    <row r="245" spans="1:6" ht="14.25" x14ac:dyDescent="0.3">
      <c r="A245" s="90" t="s">
        <v>586</v>
      </c>
      <c r="B245" s="90" t="s">
        <v>949</v>
      </c>
      <c r="C245" s="90" t="s">
        <v>950</v>
      </c>
      <c r="D245" s="90">
        <v>0</v>
      </c>
      <c r="E245" s="90">
        <v>0.2</v>
      </c>
      <c r="F245" s="90">
        <v>0</v>
      </c>
    </row>
    <row r="246" spans="1:6" ht="14.25" x14ac:dyDescent="0.3">
      <c r="A246" s="90" t="s">
        <v>586</v>
      </c>
      <c r="B246" s="90" t="s">
        <v>951</v>
      </c>
      <c r="C246" s="90" t="s">
        <v>952</v>
      </c>
      <c r="D246" s="90">
        <v>0</v>
      </c>
      <c r="E246" s="90">
        <v>0.2</v>
      </c>
      <c r="F246" s="90">
        <v>0</v>
      </c>
    </row>
    <row r="247" spans="1:6" ht="14.25" x14ac:dyDescent="0.3">
      <c r="A247" s="90" t="s">
        <v>586</v>
      </c>
      <c r="B247" s="90" t="s">
        <v>953</v>
      </c>
      <c r="C247" s="90" t="s">
        <v>954</v>
      </c>
      <c r="D247" s="90">
        <v>0</v>
      </c>
      <c r="E247" s="90">
        <v>0.2</v>
      </c>
      <c r="F247" s="90">
        <v>0</v>
      </c>
    </row>
    <row r="248" spans="1:6" ht="14.25" x14ac:dyDescent="0.3">
      <c r="A248" s="90" t="s">
        <v>586</v>
      </c>
      <c r="B248" s="90" t="s">
        <v>955</v>
      </c>
      <c r="C248" s="90" t="s">
        <v>956</v>
      </c>
      <c r="D248" s="90">
        <v>0</v>
      </c>
      <c r="E248" s="90">
        <v>0.2</v>
      </c>
      <c r="F248" s="90">
        <v>0</v>
      </c>
    </row>
    <row r="249" spans="1:6" ht="14.25" x14ac:dyDescent="0.3">
      <c r="A249" s="90" t="s">
        <v>586</v>
      </c>
      <c r="B249" s="90" t="s">
        <v>957</v>
      </c>
      <c r="C249" s="90" t="s">
        <v>958</v>
      </c>
      <c r="D249" s="90">
        <v>0</v>
      </c>
      <c r="E249" s="90">
        <v>0.2</v>
      </c>
      <c r="F249" s="90">
        <v>0</v>
      </c>
    </row>
    <row r="250" spans="1:6" ht="14.25" x14ac:dyDescent="0.3">
      <c r="A250" s="90" t="s">
        <v>586</v>
      </c>
      <c r="B250" s="90" t="s">
        <v>959</v>
      </c>
      <c r="C250" s="90" t="s">
        <v>960</v>
      </c>
      <c r="D250" s="90">
        <v>0</v>
      </c>
      <c r="E250" s="90">
        <v>0.2</v>
      </c>
      <c r="F250" s="90">
        <v>0</v>
      </c>
    </row>
    <row r="251" spans="1:6" ht="14.25" x14ac:dyDescent="0.3">
      <c r="A251" s="90" t="s">
        <v>586</v>
      </c>
      <c r="B251" s="90" t="s">
        <v>961</v>
      </c>
      <c r="C251" s="90" t="s">
        <v>962</v>
      </c>
      <c r="D251" s="90">
        <v>0</v>
      </c>
      <c r="E251" s="90">
        <v>0.2</v>
      </c>
      <c r="F251" s="90">
        <v>0</v>
      </c>
    </row>
    <row r="252" spans="1:6" ht="14.25" x14ac:dyDescent="0.3">
      <c r="A252" s="90" t="s">
        <v>586</v>
      </c>
      <c r="B252" s="90" t="s">
        <v>963</v>
      </c>
      <c r="C252" s="90" t="s">
        <v>964</v>
      </c>
      <c r="D252" s="90">
        <v>0</v>
      </c>
      <c r="E252" s="90">
        <v>0.2</v>
      </c>
      <c r="F252" s="90">
        <v>0</v>
      </c>
    </row>
    <row r="253" spans="1:6" ht="14.25" x14ac:dyDescent="0.3">
      <c r="A253" s="90" t="s">
        <v>586</v>
      </c>
      <c r="B253" s="90" t="s">
        <v>965</v>
      </c>
      <c r="C253" s="90" t="s">
        <v>966</v>
      </c>
      <c r="D253" s="90">
        <v>0</v>
      </c>
      <c r="E253" s="90">
        <v>0.2</v>
      </c>
      <c r="F253" s="90">
        <v>0</v>
      </c>
    </row>
    <row r="254" spans="1:6" ht="14.25" x14ac:dyDescent="0.3">
      <c r="A254" s="90" t="s">
        <v>586</v>
      </c>
      <c r="B254" s="90" t="s">
        <v>967</v>
      </c>
      <c r="C254" s="90" t="s">
        <v>968</v>
      </c>
      <c r="D254" s="90">
        <v>0</v>
      </c>
      <c r="E254" s="90">
        <v>15</v>
      </c>
      <c r="F254" s="90">
        <v>15</v>
      </c>
    </row>
    <row r="255" spans="1:6" ht="14.25" x14ac:dyDescent="0.3">
      <c r="A255" s="90" t="s">
        <v>586</v>
      </c>
      <c r="B255" s="90" t="s">
        <v>969</v>
      </c>
      <c r="C255" s="90" t="s">
        <v>970</v>
      </c>
      <c r="D255" s="90">
        <v>0</v>
      </c>
      <c r="E255" s="90">
        <v>15</v>
      </c>
      <c r="F255" s="90">
        <v>15</v>
      </c>
    </row>
    <row r="256" spans="1:6" ht="14.25" x14ac:dyDescent="0.3">
      <c r="A256" s="90" t="s">
        <v>586</v>
      </c>
      <c r="B256" s="90" t="s">
        <v>971</v>
      </c>
      <c r="C256" s="90" t="s">
        <v>972</v>
      </c>
      <c r="D256" s="90">
        <v>0</v>
      </c>
      <c r="E256" s="90">
        <v>15</v>
      </c>
      <c r="F256" s="90">
        <v>15</v>
      </c>
    </row>
    <row r="257" spans="1:6" ht="14.25" x14ac:dyDescent="0.3">
      <c r="A257" s="90" t="s">
        <v>586</v>
      </c>
      <c r="B257" s="90" t="s">
        <v>973</v>
      </c>
      <c r="C257" s="90" t="s">
        <v>974</v>
      </c>
      <c r="D257" s="90">
        <v>0</v>
      </c>
      <c r="E257" s="90">
        <v>15</v>
      </c>
      <c r="F257" s="90">
        <v>15</v>
      </c>
    </row>
    <row r="258" spans="1:6" ht="14.25" x14ac:dyDescent="0.3">
      <c r="A258" s="90" t="s">
        <v>586</v>
      </c>
      <c r="B258" s="90" t="s">
        <v>975</v>
      </c>
      <c r="C258" s="90" t="s">
        <v>976</v>
      </c>
      <c r="D258" s="90">
        <v>0</v>
      </c>
      <c r="E258" s="90">
        <v>15</v>
      </c>
      <c r="F258" s="90">
        <v>15</v>
      </c>
    </row>
    <row r="259" spans="1:6" ht="14.25" x14ac:dyDescent="0.3">
      <c r="A259" s="90" t="s">
        <v>586</v>
      </c>
      <c r="B259" s="90" t="s">
        <v>977</v>
      </c>
      <c r="C259" s="90" t="s">
        <v>978</v>
      </c>
      <c r="D259" s="90">
        <v>0</v>
      </c>
      <c r="E259" s="90">
        <v>15</v>
      </c>
      <c r="F259" s="90">
        <v>15</v>
      </c>
    </row>
    <row r="260" spans="1:6" ht="14.25" x14ac:dyDescent="0.3">
      <c r="A260" s="90" t="s">
        <v>586</v>
      </c>
      <c r="B260" s="90" t="s">
        <v>979</v>
      </c>
      <c r="C260" s="90" t="s">
        <v>980</v>
      </c>
      <c r="D260" s="90">
        <v>0</v>
      </c>
      <c r="E260" s="90">
        <v>15</v>
      </c>
      <c r="F260" s="90">
        <v>15</v>
      </c>
    </row>
    <row r="261" spans="1:6" ht="14.25" x14ac:dyDescent="0.3">
      <c r="A261" s="90" t="s">
        <v>586</v>
      </c>
      <c r="B261" s="90" t="s">
        <v>981</v>
      </c>
      <c r="C261" s="90" t="s">
        <v>982</v>
      </c>
      <c r="D261" s="90">
        <v>0</v>
      </c>
      <c r="E261" s="90">
        <v>15</v>
      </c>
      <c r="F261" s="90">
        <v>15</v>
      </c>
    </row>
    <row r="262" spans="1:6" ht="14.25" x14ac:dyDescent="0.3">
      <c r="A262" s="90" t="s">
        <v>586</v>
      </c>
      <c r="B262" s="90" t="s">
        <v>983</v>
      </c>
      <c r="C262" s="90" t="s">
        <v>984</v>
      </c>
      <c r="D262" s="90">
        <v>0</v>
      </c>
      <c r="E262" s="90">
        <v>15</v>
      </c>
      <c r="F262" s="90">
        <v>15</v>
      </c>
    </row>
    <row r="263" spans="1:6" ht="14.25" x14ac:dyDescent="0.3">
      <c r="A263" s="90" t="s">
        <v>586</v>
      </c>
      <c r="B263" s="90" t="s">
        <v>985</v>
      </c>
      <c r="C263" s="90" t="s">
        <v>986</v>
      </c>
      <c r="D263" s="90">
        <v>0</v>
      </c>
      <c r="E263" s="90">
        <v>15</v>
      </c>
      <c r="F263" s="90">
        <v>15</v>
      </c>
    </row>
    <row r="264" spans="1:6" ht="14.25" x14ac:dyDescent="0.3">
      <c r="A264" s="90" t="s">
        <v>586</v>
      </c>
      <c r="B264" s="90" t="s">
        <v>987</v>
      </c>
      <c r="C264" s="90" t="s">
        <v>988</v>
      </c>
      <c r="D264" s="90">
        <v>0</v>
      </c>
      <c r="E264" s="90">
        <v>0.2</v>
      </c>
      <c r="F264" s="90">
        <v>0</v>
      </c>
    </row>
    <row r="265" spans="1:6" ht="14.25" x14ac:dyDescent="0.3">
      <c r="A265" s="90" t="s">
        <v>586</v>
      </c>
      <c r="B265" s="90" t="s">
        <v>989</v>
      </c>
      <c r="C265" s="90" t="s">
        <v>990</v>
      </c>
      <c r="D265" s="90">
        <v>0</v>
      </c>
      <c r="E265" s="90">
        <v>0.2</v>
      </c>
      <c r="F265" s="90">
        <v>0</v>
      </c>
    </row>
    <row r="266" spans="1:6" ht="14.25" x14ac:dyDescent="0.3">
      <c r="A266" s="90" t="s">
        <v>586</v>
      </c>
      <c r="B266" s="90" t="s">
        <v>991</v>
      </c>
      <c r="C266" s="90" t="s">
        <v>992</v>
      </c>
      <c r="D266" s="90">
        <v>0</v>
      </c>
      <c r="E266" s="90">
        <v>0.2</v>
      </c>
      <c r="F266" s="90">
        <v>0</v>
      </c>
    </row>
    <row r="267" spans="1:6" ht="14.25" x14ac:dyDescent="0.3">
      <c r="A267" s="90" t="s">
        <v>586</v>
      </c>
      <c r="B267" s="90" t="s">
        <v>993</v>
      </c>
      <c r="C267" s="90" t="s">
        <v>994</v>
      </c>
      <c r="D267" s="90">
        <v>0</v>
      </c>
      <c r="E267" s="90">
        <v>0.2</v>
      </c>
      <c r="F267" s="90">
        <v>0</v>
      </c>
    </row>
    <row r="268" spans="1:6" ht="14.25" x14ac:dyDescent="0.3">
      <c r="A268" s="90" t="s">
        <v>586</v>
      </c>
      <c r="B268" s="90" t="s">
        <v>995</v>
      </c>
      <c r="C268" s="90" t="s">
        <v>996</v>
      </c>
      <c r="D268" s="90">
        <v>0</v>
      </c>
      <c r="E268" s="90">
        <v>0.2</v>
      </c>
      <c r="F268" s="90">
        <v>0</v>
      </c>
    </row>
    <row r="269" spans="1:6" ht="14.25" x14ac:dyDescent="0.3">
      <c r="A269" s="90" t="s">
        <v>586</v>
      </c>
      <c r="B269" s="90" t="s">
        <v>997</v>
      </c>
      <c r="C269" s="90" t="s">
        <v>998</v>
      </c>
      <c r="D269" s="90">
        <v>0</v>
      </c>
      <c r="E269" s="90">
        <v>0.2</v>
      </c>
      <c r="F269" s="90">
        <v>0</v>
      </c>
    </row>
    <row r="270" spans="1:6" ht="14.25" x14ac:dyDescent="0.3">
      <c r="A270" s="90" t="s">
        <v>586</v>
      </c>
      <c r="B270" s="90" t="s">
        <v>999</v>
      </c>
      <c r="C270" s="90" t="s">
        <v>1000</v>
      </c>
      <c r="D270" s="90">
        <v>0</v>
      </c>
      <c r="E270" s="90">
        <v>0.2</v>
      </c>
      <c r="F270" s="90">
        <v>0</v>
      </c>
    </row>
    <row r="271" spans="1:6" ht="14.25" x14ac:dyDescent="0.3">
      <c r="A271" s="90" t="s">
        <v>586</v>
      </c>
      <c r="B271" s="90" t="s">
        <v>1001</v>
      </c>
      <c r="C271" s="90" t="s">
        <v>1002</v>
      </c>
      <c r="D271" s="90">
        <v>0</v>
      </c>
      <c r="E271" s="90">
        <v>0.2</v>
      </c>
      <c r="F271" s="90">
        <v>0</v>
      </c>
    </row>
    <row r="272" spans="1:6" ht="14.25" x14ac:dyDescent="0.3">
      <c r="A272" s="90" t="s">
        <v>586</v>
      </c>
      <c r="B272" s="90" t="s">
        <v>1003</v>
      </c>
      <c r="C272" s="90" t="s">
        <v>1004</v>
      </c>
      <c r="D272" s="90">
        <v>0</v>
      </c>
      <c r="E272" s="90">
        <v>0.2</v>
      </c>
      <c r="F272" s="90">
        <v>0</v>
      </c>
    </row>
    <row r="273" spans="1:6" ht="14.25" x14ac:dyDescent="0.3">
      <c r="A273" s="90" t="s">
        <v>586</v>
      </c>
      <c r="B273" s="90" t="s">
        <v>1005</v>
      </c>
      <c r="C273" s="90" t="s">
        <v>1006</v>
      </c>
      <c r="D273" s="90">
        <v>0</v>
      </c>
      <c r="E273" s="90">
        <v>0.2</v>
      </c>
      <c r="F273" s="90">
        <v>0</v>
      </c>
    </row>
    <row r="274" spans="1:6" ht="14.25" x14ac:dyDescent="0.3">
      <c r="A274" s="90" t="s">
        <v>586</v>
      </c>
      <c r="B274" s="90" t="s">
        <v>1007</v>
      </c>
      <c r="C274" s="90" t="s">
        <v>1008</v>
      </c>
      <c r="D274" s="90">
        <v>0</v>
      </c>
      <c r="E274" s="90">
        <v>0.2</v>
      </c>
      <c r="F274" s="90">
        <v>0</v>
      </c>
    </row>
    <row r="275" spans="1:6" ht="14.25" x14ac:dyDescent="0.3">
      <c r="A275" s="90" t="s">
        <v>586</v>
      </c>
      <c r="B275" s="90" t="s">
        <v>1009</v>
      </c>
      <c r="C275" s="90" t="s">
        <v>1010</v>
      </c>
      <c r="D275" s="90">
        <v>0</v>
      </c>
      <c r="E275" s="90">
        <v>0.2</v>
      </c>
      <c r="F275" s="90">
        <v>0</v>
      </c>
    </row>
    <row r="276" spans="1:6" ht="14.25" x14ac:dyDescent="0.3">
      <c r="A276" s="90" t="s">
        <v>586</v>
      </c>
      <c r="B276" s="90" t="s">
        <v>1011</v>
      </c>
      <c r="C276" s="90" t="s">
        <v>1012</v>
      </c>
      <c r="D276" s="90">
        <v>0</v>
      </c>
      <c r="E276" s="90">
        <v>0.2</v>
      </c>
      <c r="F276" s="90">
        <v>0</v>
      </c>
    </row>
    <row r="277" spans="1:6" ht="14.25" x14ac:dyDescent="0.3">
      <c r="A277" s="90" t="s">
        <v>586</v>
      </c>
      <c r="B277" s="90" t="s">
        <v>1013</v>
      </c>
      <c r="C277" s="90" t="s">
        <v>1014</v>
      </c>
      <c r="D277" s="90">
        <v>0</v>
      </c>
      <c r="E277" s="90">
        <v>0.2</v>
      </c>
      <c r="F277" s="90">
        <v>0</v>
      </c>
    </row>
    <row r="278" spans="1:6" ht="14.25" x14ac:dyDescent="0.3">
      <c r="A278" s="90" t="s">
        <v>586</v>
      </c>
      <c r="B278" s="90" t="s">
        <v>1015</v>
      </c>
      <c r="C278" s="90" t="s">
        <v>1016</v>
      </c>
      <c r="D278" s="90">
        <v>0</v>
      </c>
      <c r="E278" s="90">
        <v>0.2</v>
      </c>
      <c r="F278" s="90">
        <v>0</v>
      </c>
    </row>
    <row r="279" spans="1:6" ht="14.25" x14ac:dyDescent="0.3">
      <c r="A279" s="90" t="s">
        <v>586</v>
      </c>
      <c r="B279" s="90" t="s">
        <v>1017</v>
      </c>
      <c r="C279" s="90" t="s">
        <v>1018</v>
      </c>
      <c r="D279" s="90">
        <v>0</v>
      </c>
      <c r="E279" s="90">
        <v>15</v>
      </c>
      <c r="F279" s="90">
        <v>15</v>
      </c>
    </row>
    <row r="280" spans="1:6" ht="14.25" x14ac:dyDescent="0.3">
      <c r="A280" s="90" t="s">
        <v>586</v>
      </c>
      <c r="B280" s="90" t="s">
        <v>1019</v>
      </c>
      <c r="C280" s="90" t="s">
        <v>1020</v>
      </c>
      <c r="D280" s="90">
        <v>0</v>
      </c>
      <c r="E280" s="90">
        <v>15</v>
      </c>
      <c r="F280" s="90">
        <v>15</v>
      </c>
    </row>
    <row r="281" spans="1:6" ht="14.25" x14ac:dyDescent="0.3">
      <c r="A281" s="90" t="s">
        <v>586</v>
      </c>
      <c r="B281" s="90" t="s">
        <v>1021</v>
      </c>
      <c r="C281" s="90" t="s">
        <v>1022</v>
      </c>
      <c r="D281" s="90">
        <v>0</v>
      </c>
      <c r="E281" s="90">
        <v>15</v>
      </c>
      <c r="F281" s="90">
        <v>15</v>
      </c>
    </row>
    <row r="282" spans="1:6" ht="14.25" x14ac:dyDescent="0.3">
      <c r="A282" s="90" t="s">
        <v>586</v>
      </c>
      <c r="B282" s="90" t="s">
        <v>1023</v>
      </c>
      <c r="C282" s="90" t="s">
        <v>1024</v>
      </c>
      <c r="D282" s="90">
        <v>0</v>
      </c>
      <c r="E282" s="90">
        <v>15</v>
      </c>
      <c r="F282" s="90">
        <v>15</v>
      </c>
    </row>
    <row r="283" spans="1:6" ht="14.25" x14ac:dyDescent="0.3">
      <c r="A283" s="90" t="s">
        <v>586</v>
      </c>
      <c r="B283" s="90" t="s">
        <v>1025</v>
      </c>
      <c r="C283" s="90" t="s">
        <v>1026</v>
      </c>
      <c r="D283" s="90">
        <v>0</v>
      </c>
      <c r="E283" s="90">
        <v>15</v>
      </c>
      <c r="F283" s="90">
        <v>15</v>
      </c>
    </row>
    <row r="284" spans="1:6" ht="14.25" x14ac:dyDescent="0.3">
      <c r="A284" s="90" t="s">
        <v>586</v>
      </c>
      <c r="B284" s="90" t="s">
        <v>1027</v>
      </c>
      <c r="C284" s="90" t="s">
        <v>1028</v>
      </c>
      <c r="D284" s="90">
        <v>0</v>
      </c>
      <c r="E284" s="90">
        <v>15</v>
      </c>
      <c r="F284" s="90">
        <v>15</v>
      </c>
    </row>
    <row r="285" spans="1:6" ht="14.25" x14ac:dyDescent="0.3">
      <c r="A285" s="90" t="s">
        <v>586</v>
      </c>
      <c r="B285" s="90" t="s">
        <v>1029</v>
      </c>
      <c r="C285" s="90" t="s">
        <v>1030</v>
      </c>
      <c r="D285" s="90">
        <v>0</v>
      </c>
      <c r="E285" s="90">
        <v>15</v>
      </c>
      <c r="F285" s="90">
        <v>15</v>
      </c>
    </row>
    <row r="286" spans="1:6" ht="14.25" x14ac:dyDescent="0.3">
      <c r="A286" s="90" t="s">
        <v>586</v>
      </c>
      <c r="B286" s="90" t="s">
        <v>1031</v>
      </c>
      <c r="C286" s="90" t="s">
        <v>1032</v>
      </c>
      <c r="D286" s="90">
        <v>0</v>
      </c>
      <c r="E286" s="90">
        <v>15</v>
      </c>
      <c r="F286" s="90">
        <v>15</v>
      </c>
    </row>
    <row r="287" spans="1:6" ht="14.25" x14ac:dyDescent="0.3">
      <c r="A287" s="90" t="s">
        <v>586</v>
      </c>
      <c r="B287" s="90" t="s">
        <v>1033</v>
      </c>
      <c r="C287" s="90" t="s">
        <v>1034</v>
      </c>
      <c r="D287" s="90">
        <v>0</v>
      </c>
      <c r="E287" s="90">
        <v>15</v>
      </c>
      <c r="F287" s="90">
        <v>15</v>
      </c>
    </row>
    <row r="288" spans="1:6" ht="14.25" x14ac:dyDescent="0.3">
      <c r="A288" s="90" t="s">
        <v>586</v>
      </c>
      <c r="B288" s="90" t="s">
        <v>1035</v>
      </c>
      <c r="C288" s="90" t="s">
        <v>1036</v>
      </c>
      <c r="D288" s="90">
        <v>0</v>
      </c>
      <c r="E288" s="90">
        <v>0.2</v>
      </c>
      <c r="F288" s="90">
        <v>0</v>
      </c>
    </row>
    <row r="289" spans="1:6" ht="14.25" x14ac:dyDescent="0.3">
      <c r="A289" s="90" t="s">
        <v>586</v>
      </c>
      <c r="B289" s="90" t="s">
        <v>1037</v>
      </c>
      <c r="C289" s="90" t="s">
        <v>1038</v>
      </c>
      <c r="D289" s="90">
        <v>0</v>
      </c>
      <c r="E289" s="90">
        <v>0.2</v>
      </c>
      <c r="F289" s="90">
        <v>0</v>
      </c>
    </row>
    <row r="290" spans="1:6" ht="14.25" x14ac:dyDescent="0.3">
      <c r="A290" s="90" t="s">
        <v>586</v>
      </c>
      <c r="B290" s="90" t="s">
        <v>1039</v>
      </c>
      <c r="C290" s="90" t="s">
        <v>1040</v>
      </c>
      <c r="D290" s="90">
        <v>0</v>
      </c>
      <c r="E290" s="90">
        <v>0.2</v>
      </c>
      <c r="F290" s="90">
        <v>0</v>
      </c>
    </row>
    <row r="291" spans="1:6" ht="14.25" x14ac:dyDescent="0.3">
      <c r="A291" s="90" t="s">
        <v>586</v>
      </c>
      <c r="B291" s="90" t="s">
        <v>1041</v>
      </c>
      <c r="C291" s="90" t="s">
        <v>1042</v>
      </c>
      <c r="D291" s="90">
        <v>0</v>
      </c>
      <c r="E291" s="90">
        <v>0.2</v>
      </c>
      <c r="F291" s="90">
        <v>0</v>
      </c>
    </row>
    <row r="292" spans="1:6" ht="14.25" x14ac:dyDescent="0.3">
      <c r="A292" s="90" t="s">
        <v>586</v>
      </c>
      <c r="B292" s="90" t="s">
        <v>1043</v>
      </c>
      <c r="C292" s="90" t="s">
        <v>1044</v>
      </c>
      <c r="D292" s="90">
        <v>0</v>
      </c>
      <c r="E292" s="90">
        <v>0.2</v>
      </c>
      <c r="F292" s="90">
        <v>0</v>
      </c>
    </row>
    <row r="293" spans="1:6" ht="14.25" x14ac:dyDescent="0.3">
      <c r="A293" s="90" t="s">
        <v>586</v>
      </c>
      <c r="B293" s="90" t="s">
        <v>1045</v>
      </c>
      <c r="C293" s="90" t="s">
        <v>1046</v>
      </c>
      <c r="D293" s="90">
        <v>0</v>
      </c>
      <c r="E293" s="90">
        <v>0.2</v>
      </c>
      <c r="F293" s="90">
        <v>0</v>
      </c>
    </row>
    <row r="294" spans="1:6" ht="14.25" x14ac:dyDescent="0.3">
      <c r="A294" s="90" t="s">
        <v>586</v>
      </c>
      <c r="B294" s="90" t="s">
        <v>1047</v>
      </c>
      <c r="C294" s="90" t="s">
        <v>1048</v>
      </c>
      <c r="D294" s="90">
        <v>0</v>
      </c>
      <c r="E294" s="90">
        <v>0.2</v>
      </c>
      <c r="F294" s="90">
        <v>0</v>
      </c>
    </row>
    <row r="295" spans="1:6" ht="14.25" x14ac:dyDescent="0.3">
      <c r="A295" s="90" t="s">
        <v>586</v>
      </c>
      <c r="B295" s="90" t="s">
        <v>1049</v>
      </c>
      <c r="C295" s="90" t="s">
        <v>1050</v>
      </c>
      <c r="D295" s="90">
        <v>0</v>
      </c>
      <c r="E295" s="90">
        <v>0.2</v>
      </c>
      <c r="F295" s="90">
        <v>0</v>
      </c>
    </row>
    <row r="296" spans="1:6" ht="14.25" x14ac:dyDescent="0.3">
      <c r="A296" s="90" t="s">
        <v>586</v>
      </c>
      <c r="B296" s="90" t="s">
        <v>1051</v>
      </c>
      <c r="C296" s="90" t="s">
        <v>1052</v>
      </c>
      <c r="D296" s="90">
        <v>0</v>
      </c>
      <c r="E296" s="90">
        <v>0.2</v>
      </c>
      <c r="F296" s="90">
        <v>0</v>
      </c>
    </row>
    <row r="297" spans="1:6" ht="14.25" x14ac:dyDescent="0.3">
      <c r="A297" s="90" t="s">
        <v>586</v>
      </c>
      <c r="B297" s="90" t="s">
        <v>1053</v>
      </c>
      <c r="C297" s="90" t="s">
        <v>1054</v>
      </c>
      <c r="D297" s="90">
        <v>0</v>
      </c>
      <c r="E297" s="90">
        <v>0.2</v>
      </c>
      <c r="F297" s="90">
        <v>0</v>
      </c>
    </row>
    <row r="298" spans="1:6" ht="14.25" x14ac:dyDescent="0.3">
      <c r="A298" s="90" t="s">
        <v>586</v>
      </c>
      <c r="B298" s="90" t="s">
        <v>1055</v>
      </c>
      <c r="C298" s="90" t="s">
        <v>1056</v>
      </c>
      <c r="D298" s="90">
        <v>0</v>
      </c>
      <c r="E298" s="90">
        <v>0.2</v>
      </c>
      <c r="F298" s="90">
        <v>0</v>
      </c>
    </row>
    <row r="299" spans="1:6" ht="14.25" x14ac:dyDescent="0.3">
      <c r="A299" s="90" t="s">
        <v>586</v>
      </c>
      <c r="B299" s="90" t="s">
        <v>1057</v>
      </c>
      <c r="C299" s="90" t="s">
        <v>1058</v>
      </c>
      <c r="D299" s="90">
        <v>0</v>
      </c>
      <c r="E299" s="90">
        <v>0.2</v>
      </c>
      <c r="F299" s="90">
        <v>0</v>
      </c>
    </row>
    <row r="300" spans="1:6" ht="14.25" x14ac:dyDescent="0.3">
      <c r="A300" s="90" t="s">
        <v>586</v>
      </c>
      <c r="B300" s="90" t="s">
        <v>1059</v>
      </c>
      <c r="C300" s="90" t="s">
        <v>1060</v>
      </c>
      <c r="D300" s="90">
        <v>0</v>
      </c>
      <c r="E300" s="90">
        <v>0.2</v>
      </c>
      <c r="F300" s="90">
        <v>0</v>
      </c>
    </row>
    <row r="301" spans="1:6" ht="14.25" x14ac:dyDescent="0.3">
      <c r="A301" s="90" t="s">
        <v>586</v>
      </c>
      <c r="B301" s="90" t="s">
        <v>1061</v>
      </c>
      <c r="C301" s="90" t="s">
        <v>1062</v>
      </c>
      <c r="D301" s="90">
        <v>0</v>
      </c>
      <c r="E301" s="90">
        <v>0.2</v>
      </c>
      <c r="F301" s="90">
        <v>0</v>
      </c>
    </row>
    <row r="302" spans="1:6" ht="14.25" x14ac:dyDescent="0.3">
      <c r="A302" s="90" t="s">
        <v>586</v>
      </c>
      <c r="B302" s="90" t="s">
        <v>1063</v>
      </c>
      <c r="C302" s="90" t="s">
        <v>1064</v>
      </c>
      <c r="D302" s="90">
        <v>0</v>
      </c>
      <c r="E302" s="90">
        <v>0.2</v>
      </c>
      <c r="F302" s="90">
        <v>0</v>
      </c>
    </row>
    <row r="303" spans="1:6" ht="14.25" x14ac:dyDescent="0.3">
      <c r="A303" s="90" t="s">
        <v>586</v>
      </c>
      <c r="B303" s="90" t="s">
        <v>1065</v>
      </c>
      <c r="C303" s="90" t="s">
        <v>1066</v>
      </c>
      <c r="D303" s="90">
        <v>0</v>
      </c>
      <c r="E303" s="90">
        <v>0.2</v>
      </c>
      <c r="F303" s="90">
        <v>0</v>
      </c>
    </row>
    <row r="304" spans="1:6" ht="14.25" x14ac:dyDescent="0.3">
      <c r="A304" s="90" t="s">
        <v>586</v>
      </c>
      <c r="B304" s="90" t="s">
        <v>1067</v>
      </c>
      <c r="C304" s="90" t="s">
        <v>1068</v>
      </c>
      <c r="D304" s="90">
        <v>0</v>
      </c>
      <c r="E304" s="90">
        <v>0.2</v>
      </c>
      <c r="F304" s="90">
        <v>0</v>
      </c>
    </row>
    <row r="305" spans="1:6" ht="14.25" x14ac:dyDescent="0.3">
      <c r="A305" s="90" t="s">
        <v>586</v>
      </c>
      <c r="B305" s="90" t="s">
        <v>1069</v>
      </c>
      <c r="C305" s="90" t="s">
        <v>1070</v>
      </c>
      <c r="D305" s="90">
        <v>0</v>
      </c>
      <c r="E305" s="90">
        <v>0.2</v>
      </c>
      <c r="F305" s="90">
        <v>0</v>
      </c>
    </row>
    <row r="306" spans="1:6" ht="14.25" x14ac:dyDescent="0.3">
      <c r="A306" s="90" t="s">
        <v>586</v>
      </c>
      <c r="B306" s="90" t="s">
        <v>1071</v>
      </c>
      <c r="C306" s="90" t="s">
        <v>1072</v>
      </c>
      <c r="D306" s="90">
        <v>0</v>
      </c>
      <c r="E306" s="90">
        <v>0.2</v>
      </c>
      <c r="F306" s="90">
        <v>0</v>
      </c>
    </row>
    <row r="307" spans="1:6" ht="14.25" x14ac:dyDescent="0.3">
      <c r="A307" s="90" t="s">
        <v>586</v>
      </c>
      <c r="B307" s="95">
        <v>5411</v>
      </c>
      <c r="C307" s="90" t="s">
        <v>1073</v>
      </c>
      <c r="D307" s="90">
        <v>0.28000000000000003</v>
      </c>
      <c r="E307" s="90">
        <v>8.5</v>
      </c>
      <c r="F307" s="90">
        <v>8.5</v>
      </c>
    </row>
    <row r="308" spans="1:6" ht="14.25" x14ac:dyDescent="0.3">
      <c r="A308" s="90" t="s">
        <v>586</v>
      </c>
      <c r="B308" s="90" t="s">
        <v>1074</v>
      </c>
      <c r="C308" s="90" t="s">
        <v>1075</v>
      </c>
      <c r="D308" s="90">
        <v>0</v>
      </c>
      <c r="E308" s="90">
        <v>15</v>
      </c>
      <c r="F308" s="90">
        <v>15</v>
      </c>
    </row>
    <row r="309" spans="1:6" ht="14.25" x14ac:dyDescent="0.3">
      <c r="A309" s="90" t="s">
        <v>586</v>
      </c>
      <c r="B309" s="90" t="s">
        <v>1076</v>
      </c>
      <c r="C309" s="90" t="s">
        <v>1077</v>
      </c>
      <c r="D309" s="90">
        <v>0</v>
      </c>
      <c r="E309" s="90">
        <v>15</v>
      </c>
      <c r="F309" s="90">
        <v>15</v>
      </c>
    </row>
    <row r="310" spans="1:6" ht="14.25" x14ac:dyDescent="0.3">
      <c r="A310" s="90" t="s">
        <v>586</v>
      </c>
      <c r="B310" s="90" t="s">
        <v>1078</v>
      </c>
      <c r="C310" s="90" t="s">
        <v>1079</v>
      </c>
      <c r="D310" s="90">
        <v>0</v>
      </c>
      <c r="E310" s="90">
        <v>15</v>
      </c>
      <c r="F310" s="90">
        <v>15</v>
      </c>
    </row>
    <row r="311" spans="1:6" ht="14.25" x14ac:dyDescent="0.3">
      <c r="A311" s="90" t="s">
        <v>586</v>
      </c>
      <c r="B311" s="90" t="s">
        <v>1080</v>
      </c>
      <c r="C311" s="90" t="s">
        <v>1081</v>
      </c>
      <c r="D311" s="90">
        <v>0</v>
      </c>
      <c r="E311" s="90">
        <v>15</v>
      </c>
      <c r="F311" s="90">
        <v>15</v>
      </c>
    </row>
    <row r="312" spans="1:6" ht="14.25" x14ac:dyDescent="0.3">
      <c r="A312" s="90" t="s">
        <v>586</v>
      </c>
      <c r="B312" s="90" t="s">
        <v>1082</v>
      </c>
      <c r="C312" s="90" t="s">
        <v>1083</v>
      </c>
      <c r="D312" s="90">
        <v>0</v>
      </c>
      <c r="E312" s="90">
        <v>15</v>
      </c>
      <c r="F312" s="90">
        <v>15</v>
      </c>
    </row>
    <row r="313" spans="1:6" ht="14.25" x14ac:dyDescent="0.3">
      <c r="A313" s="90" t="s">
        <v>586</v>
      </c>
      <c r="B313" s="90" t="s">
        <v>1084</v>
      </c>
      <c r="C313" s="90" t="s">
        <v>1085</v>
      </c>
      <c r="D313" s="90">
        <v>0</v>
      </c>
      <c r="E313" s="90">
        <v>15</v>
      </c>
      <c r="F313" s="90">
        <v>15</v>
      </c>
    </row>
    <row r="314" spans="1:6" ht="14.25" x14ac:dyDescent="0.3">
      <c r="A314" s="90" t="s">
        <v>586</v>
      </c>
      <c r="B314" s="90" t="s">
        <v>1086</v>
      </c>
      <c r="C314" s="90" t="s">
        <v>1087</v>
      </c>
      <c r="D314" s="90">
        <v>0</v>
      </c>
      <c r="E314" s="90">
        <v>15</v>
      </c>
      <c r="F314" s="90">
        <v>15</v>
      </c>
    </row>
    <row r="315" spans="1:6" ht="14.25" x14ac:dyDescent="0.3">
      <c r="A315" s="90" t="s">
        <v>586</v>
      </c>
      <c r="B315" s="90" t="s">
        <v>1088</v>
      </c>
      <c r="C315" s="90" t="s">
        <v>1089</v>
      </c>
      <c r="D315" s="90">
        <v>0</v>
      </c>
      <c r="E315" s="90">
        <v>0.2</v>
      </c>
      <c r="F315" s="90">
        <v>0</v>
      </c>
    </row>
    <row r="316" spans="1:6" ht="14.25" x14ac:dyDescent="0.3">
      <c r="A316" s="90" t="s">
        <v>586</v>
      </c>
      <c r="B316" s="90" t="s">
        <v>1090</v>
      </c>
      <c r="C316" s="90" t="s">
        <v>1091</v>
      </c>
      <c r="D316" s="90">
        <v>0</v>
      </c>
      <c r="E316" s="90">
        <v>0.2</v>
      </c>
      <c r="F316" s="90">
        <v>0</v>
      </c>
    </row>
    <row r="317" spans="1:6" ht="14.25" x14ac:dyDescent="0.3">
      <c r="A317" s="90" t="s">
        <v>586</v>
      </c>
      <c r="B317" s="90" t="s">
        <v>1092</v>
      </c>
      <c r="C317" s="90" t="s">
        <v>1093</v>
      </c>
      <c r="D317" s="90">
        <v>0</v>
      </c>
      <c r="E317" s="90">
        <v>0.2</v>
      </c>
      <c r="F317" s="90">
        <v>0</v>
      </c>
    </row>
    <row r="318" spans="1:6" ht="14.25" x14ac:dyDescent="0.3">
      <c r="A318" s="90" t="s">
        <v>586</v>
      </c>
      <c r="B318" s="90" t="s">
        <v>1094</v>
      </c>
      <c r="C318" s="90" t="s">
        <v>1095</v>
      </c>
      <c r="D318" s="90">
        <v>0</v>
      </c>
      <c r="E318" s="90">
        <v>0.2</v>
      </c>
      <c r="F318" s="90">
        <v>0</v>
      </c>
    </row>
    <row r="319" spans="1:6" ht="14.25" x14ac:dyDescent="0.3">
      <c r="A319" s="90" t="s">
        <v>586</v>
      </c>
      <c r="B319" s="90" t="s">
        <v>1096</v>
      </c>
      <c r="C319" s="90" t="s">
        <v>1097</v>
      </c>
      <c r="D319" s="90">
        <v>0</v>
      </c>
      <c r="E319" s="90">
        <v>0.2</v>
      </c>
      <c r="F319" s="90">
        <v>0</v>
      </c>
    </row>
    <row r="320" spans="1:6" ht="14.25" x14ac:dyDescent="0.3">
      <c r="A320" s="90" t="s">
        <v>586</v>
      </c>
      <c r="B320" s="90" t="s">
        <v>1098</v>
      </c>
      <c r="C320" s="90" t="s">
        <v>1099</v>
      </c>
      <c r="D320" s="90">
        <v>0</v>
      </c>
      <c r="E320" s="90">
        <v>0.2</v>
      </c>
      <c r="F320" s="90">
        <v>0</v>
      </c>
    </row>
    <row r="321" spans="1:6" ht="14.25" x14ac:dyDescent="0.3">
      <c r="A321" s="90" t="s">
        <v>586</v>
      </c>
      <c r="B321" s="90" t="s">
        <v>1100</v>
      </c>
      <c r="C321" s="90" t="s">
        <v>1101</v>
      </c>
      <c r="D321" s="90">
        <v>0</v>
      </c>
      <c r="E321" s="90">
        <v>0.2</v>
      </c>
      <c r="F321" s="90">
        <v>0</v>
      </c>
    </row>
    <row r="322" spans="1:6" ht="14.25" x14ac:dyDescent="0.3">
      <c r="A322" s="90" t="s">
        <v>586</v>
      </c>
      <c r="B322" s="90" t="s">
        <v>1102</v>
      </c>
      <c r="C322" s="90" t="s">
        <v>1103</v>
      </c>
      <c r="D322" s="90">
        <v>0</v>
      </c>
      <c r="E322" s="90">
        <v>0.2</v>
      </c>
      <c r="F322" s="90">
        <v>0</v>
      </c>
    </row>
    <row r="323" spans="1:6" ht="14.25" x14ac:dyDescent="0.3">
      <c r="A323" s="90" t="s">
        <v>586</v>
      </c>
      <c r="B323" s="90" t="s">
        <v>1104</v>
      </c>
      <c r="C323" s="90" t="s">
        <v>1105</v>
      </c>
      <c r="D323" s="90">
        <v>0</v>
      </c>
      <c r="E323" s="90">
        <v>0.2</v>
      </c>
      <c r="F323" s="90">
        <v>0</v>
      </c>
    </row>
    <row r="324" spans="1:6" ht="14.25" x14ac:dyDescent="0.3">
      <c r="A324" s="90" t="s">
        <v>586</v>
      </c>
      <c r="B324" s="90" t="s">
        <v>1106</v>
      </c>
      <c r="C324" s="90" t="s">
        <v>1107</v>
      </c>
      <c r="D324" s="90">
        <v>0</v>
      </c>
      <c r="E324" s="90">
        <v>15</v>
      </c>
      <c r="F324" s="90">
        <v>15</v>
      </c>
    </row>
    <row r="325" spans="1:6" ht="14.25" x14ac:dyDescent="0.3">
      <c r="A325" s="90" t="s">
        <v>586</v>
      </c>
      <c r="B325" s="90" t="s">
        <v>1108</v>
      </c>
      <c r="C325" s="90" t="s">
        <v>1109</v>
      </c>
      <c r="D325" s="90">
        <v>0</v>
      </c>
      <c r="E325" s="90">
        <v>15</v>
      </c>
      <c r="F325" s="90">
        <v>15</v>
      </c>
    </row>
    <row r="326" spans="1:6" ht="14.25" x14ac:dyDescent="0.3">
      <c r="A326" s="90" t="s">
        <v>586</v>
      </c>
      <c r="B326" s="90" t="s">
        <v>1110</v>
      </c>
      <c r="C326" s="90" t="s">
        <v>1111</v>
      </c>
      <c r="D326" s="90">
        <v>0</v>
      </c>
      <c r="E326" s="90">
        <v>15</v>
      </c>
      <c r="F326" s="90">
        <v>15</v>
      </c>
    </row>
    <row r="327" spans="1:6" ht="14.25" x14ac:dyDescent="0.3">
      <c r="A327" s="90" t="s">
        <v>586</v>
      </c>
      <c r="B327" s="90" t="s">
        <v>1112</v>
      </c>
      <c r="C327" s="90" t="s">
        <v>1113</v>
      </c>
      <c r="D327" s="90">
        <v>0</v>
      </c>
      <c r="E327" s="90">
        <v>15</v>
      </c>
      <c r="F327" s="90">
        <v>15</v>
      </c>
    </row>
    <row r="328" spans="1:6" ht="14.25" x14ac:dyDescent="0.3">
      <c r="A328" s="90" t="s">
        <v>586</v>
      </c>
      <c r="B328" s="90" t="s">
        <v>1114</v>
      </c>
      <c r="C328" s="90" t="s">
        <v>1115</v>
      </c>
      <c r="D328" s="90">
        <v>0</v>
      </c>
      <c r="E328" s="90">
        <v>15</v>
      </c>
      <c r="F328" s="90">
        <v>15</v>
      </c>
    </row>
    <row r="329" spans="1:6" ht="14.25" x14ac:dyDescent="0.3">
      <c r="A329" s="90" t="s">
        <v>586</v>
      </c>
      <c r="B329" s="90" t="s">
        <v>1116</v>
      </c>
      <c r="C329" s="90" t="s">
        <v>1117</v>
      </c>
      <c r="D329" s="90">
        <v>0</v>
      </c>
      <c r="E329" s="90">
        <v>15</v>
      </c>
      <c r="F329" s="90">
        <v>15</v>
      </c>
    </row>
    <row r="330" spans="1:6" ht="14.25" x14ac:dyDescent="0.3">
      <c r="A330" s="90" t="s">
        <v>586</v>
      </c>
      <c r="B330" s="90" t="s">
        <v>1118</v>
      </c>
      <c r="C330" s="90" t="s">
        <v>1119</v>
      </c>
      <c r="D330" s="90">
        <v>0</v>
      </c>
      <c r="E330" s="90">
        <v>15</v>
      </c>
      <c r="F330" s="90">
        <v>15</v>
      </c>
    </row>
    <row r="331" spans="1:6" ht="14.25" x14ac:dyDescent="0.3">
      <c r="A331" s="90" t="s">
        <v>586</v>
      </c>
      <c r="B331" s="90" t="s">
        <v>1120</v>
      </c>
      <c r="C331" s="90" t="s">
        <v>1121</v>
      </c>
      <c r="D331" s="90">
        <v>0</v>
      </c>
      <c r="E331" s="90">
        <v>15</v>
      </c>
      <c r="F331" s="90">
        <v>15</v>
      </c>
    </row>
    <row r="332" spans="1:6" ht="14.25" x14ac:dyDescent="0.3">
      <c r="A332" s="90" t="s">
        <v>586</v>
      </c>
      <c r="B332" s="90" t="s">
        <v>1122</v>
      </c>
      <c r="C332" s="90" t="s">
        <v>1123</v>
      </c>
      <c r="D332" s="90">
        <v>0</v>
      </c>
      <c r="E332" s="90">
        <v>15</v>
      </c>
      <c r="F332" s="90">
        <v>15</v>
      </c>
    </row>
    <row r="333" spans="1:6" ht="14.25" x14ac:dyDescent="0.3">
      <c r="A333" s="90" t="s">
        <v>586</v>
      </c>
      <c r="B333" s="90" t="s">
        <v>1124</v>
      </c>
      <c r="C333" s="90" t="s">
        <v>1125</v>
      </c>
      <c r="D333" s="90">
        <v>0</v>
      </c>
      <c r="E333" s="90">
        <v>15</v>
      </c>
      <c r="F333" s="90">
        <v>15</v>
      </c>
    </row>
    <row r="334" spans="1:6" ht="14.25" x14ac:dyDescent="0.3">
      <c r="A334" s="90" t="s">
        <v>586</v>
      </c>
      <c r="B334" s="90" t="s">
        <v>1126</v>
      </c>
      <c r="C334" s="90" t="s">
        <v>1127</v>
      </c>
      <c r="D334" s="90">
        <v>0</v>
      </c>
      <c r="E334" s="90">
        <v>0.2</v>
      </c>
      <c r="F334" s="90">
        <v>0</v>
      </c>
    </row>
    <row r="335" spans="1:6" ht="14.25" x14ac:dyDescent="0.3">
      <c r="A335" s="90" t="s">
        <v>586</v>
      </c>
      <c r="B335" s="90" t="s">
        <v>1128</v>
      </c>
      <c r="C335" s="90" t="s">
        <v>1129</v>
      </c>
      <c r="D335" s="90">
        <v>0</v>
      </c>
      <c r="E335" s="90">
        <v>0.2</v>
      </c>
      <c r="F335" s="90">
        <v>0</v>
      </c>
    </row>
    <row r="336" spans="1:6" ht="14.25" x14ac:dyDescent="0.3">
      <c r="A336" s="90" t="s">
        <v>586</v>
      </c>
      <c r="B336" s="90" t="s">
        <v>1130</v>
      </c>
      <c r="C336" s="90" t="s">
        <v>1131</v>
      </c>
      <c r="D336" s="90">
        <v>0</v>
      </c>
      <c r="E336" s="90">
        <v>0.2</v>
      </c>
      <c r="F336" s="90">
        <v>0</v>
      </c>
    </row>
    <row r="337" spans="1:6" ht="14.25" x14ac:dyDescent="0.3">
      <c r="A337" s="90" t="s">
        <v>586</v>
      </c>
      <c r="B337" s="90" t="s">
        <v>1132</v>
      </c>
      <c r="C337" s="90" t="s">
        <v>1133</v>
      </c>
      <c r="D337" s="90">
        <v>0</v>
      </c>
      <c r="E337" s="90">
        <v>0.2</v>
      </c>
      <c r="F337" s="90">
        <v>0</v>
      </c>
    </row>
    <row r="338" spans="1:6" ht="14.25" x14ac:dyDescent="0.3">
      <c r="A338" s="90" t="s">
        <v>586</v>
      </c>
      <c r="B338" s="90" t="s">
        <v>1134</v>
      </c>
      <c r="C338" s="90" t="s">
        <v>1135</v>
      </c>
      <c r="D338" s="90">
        <v>0</v>
      </c>
      <c r="E338" s="90">
        <v>0.2</v>
      </c>
      <c r="F338" s="90">
        <v>0</v>
      </c>
    </row>
    <row r="339" spans="1:6" ht="14.25" x14ac:dyDescent="0.3">
      <c r="A339" s="90" t="s">
        <v>586</v>
      </c>
      <c r="B339" s="90" t="s">
        <v>1136</v>
      </c>
      <c r="C339" s="90" t="s">
        <v>1137</v>
      </c>
      <c r="D339" s="90">
        <v>0</v>
      </c>
      <c r="E339" s="90">
        <v>0.2</v>
      </c>
      <c r="F339" s="90">
        <v>0</v>
      </c>
    </row>
    <row r="340" spans="1:6" ht="14.25" x14ac:dyDescent="0.3">
      <c r="A340" s="90" t="s">
        <v>586</v>
      </c>
      <c r="B340" s="90" t="s">
        <v>1138</v>
      </c>
      <c r="C340" s="90" t="s">
        <v>1139</v>
      </c>
      <c r="D340" s="90">
        <v>0</v>
      </c>
      <c r="E340" s="90">
        <v>0.2</v>
      </c>
      <c r="F340" s="90">
        <v>0</v>
      </c>
    </row>
    <row r="341" spans="1:6" ht="14.25" x14ac:dyDescent="0.3">
      <c r="A341" s="90" t="s">
        <v>586</v>
      </c>
      <c r="B341" s="90" t="s">
        <v>1140</v>
      </c>
      <c r="C341" s="90" t="s">
        <v>1141</v>
      </c>
      <c r="D341" s="90">
        <v>0</v>
      </c>
      <c r="E341" s="90">
        <v>0.2</v>
      </c>
      <c r="F341" s="90">
        <v>0</v>
      </c>
    </row>
    <row r="342" spans="1:6" ht="14.25" x14ac:dyDescent="0.3">
      <c r="A342" s="90" t="s">
        <v>586</v>
      </c>
      <c r="B342" s="90" t="s">
        <v>1142</v>
      </c>
      <c r="C342" s="90" t="s">
        <v>1143</v>
      </c>
      <c r="D342" s="90">
        <v>0</v>
      </c>
      <c r="E342" s="90">
        <v>0.2</v>
      </c>
      <c r="F342" s="90">
        <v>0</v>
      </c>
    </row>
    <row r="343" spans="1:6" ht="14.25" x14ac:dyDescent="0.3">
      <c r="A343" s="90" t="s">
        <v>586</v>
      </c>
      <c r="B343" s="90" t="s">
        <v>1144</v>
      </c>
      <c r="C343" s="90" t="s">
        <v>1145</v>
      </c>
      <c r="D343" s="90">
        <v>0</v>
      </c>
      <c r="E343" s="90">
        <v>0.2</v>
      </c>
      <c r="F343" s="90">
        <v>0</v>
      </c>
    </row>
    <row r="344" spans="1:6" ht="14.25" x14ac:dyDescent="0.3">
      <c r="A344" s="90" t="s">
        <v>586</v>
      </c>
      <c r="B344" s="90" t="s">
        <v>1146</v>
      </c>
      <c r="C344" s="90" t="s">
        <v>1147</v>
      </c>
      <c r="D344" s="90">
        <v>0</v>
      </c>
      <c r="E344" s="90">
        <v>0.2</v>
      </c>
      <c r="F344" s="90">
        <v>0</v>
      </c>
    </row>
    <row r="345" spans="1:6" ht="14.25" x14ac:dyDescent="0.3">
      <c r="A345" s="90" t="s">
        <v>586</v>
      </c>
      <c r="B345" s="90" t="s">
        <v>1148</v>
      </c>
      <c r="C345" s="90" t="s">
        <v>1149</v>
      </c>
      <c r="D345" s="90">
        <v>0</v>
      </c>
      <c r="E345" s="90">
        <v>0.2</v>
      </c>
      <c r="F345" s="90">
        <v>0</v>
      </c>
    </row>
    <row r="346" spans="1:6" ht="14.25" x14ac:dyDescent="0.3">
      <c r="A346" s="90" t="s">
        <v>586</v>
      </c>
      <c r="B346" s="90" t="s">
        <v>1150</v>
      </c>
      <c r="C346" s="90" t="s">
        <v>1151</v>
      </c>
      <c r="D346" s="90">
        <v>0</v>
      </c>
      <c r="E346" s="90">
        <v>0.2</v>
      </c>
      <c r="F346" s="90">
        <v>0</v>
      </c>
    </row>
    <row r="347" spans="1:6" ht="14.25" x14ac:dyDescent="0.3">
      <c r="A347" s="90" t="s">
        <v>586</v>
      </c>
      <c r="B347" s="90" t="s">
        <v>1152</v>
      </c>
      <c r="C347" s="90" t="s">
        <v>1153</v>
      </c>
      <c r="D347" s="90">
        <v>0</v>
      </c>
      <c r="E347" s="90">
        <v>0.2</v>
      </c>
      <c r="F347" s="90">
        <v>0</v>
      </c>
    </row>
    <row r="348" spans="1:6" ht="14.25" x14ac:dyDescent="0.3">
      <c r="A348" s="90" t="s">
        <v>586</v>
      </c>
      <c r="B348" s="90" t="s">
        <v>1154</v>
      </c>
      <c r="C348" s="90" t="s">
        <v>1155</v>
      </c>
      <c r="D348" s="90">
        <v>0</v>
      </c>
      <c r="E348" s="90">
        <v>0.2</v>
      </c>
      <c r="F348" s="90">
        <v>0</v>
      </c>
    </row>
    <row r="349" spans="1:6" ht="14.25" x14ac:dyDescent="0.3">
      <c r="A349" s="90" t="s">
        <v>586</v>
      </c>
      <c r="B349" s="90" t="s">
        <v>1156</v>
      </c>
      <c r="C349" s="90" t="s">
        <v>1157</v>
      </c>
      <c r="D349" s="90">
        <v>0</v>
      </c>
      <c r="E349" s="90">
        <v>15</v>
      </c>
      <c r="F349" s="90">
        <v>15</v>
      </c>
    </row>
    <row r="350" spans="1:6" ht="14.25" x14ac:dyDescent="0.3">
      <c r="A350" s="90" t="s">
        <v>586</v>
      </c>
      <c r="B350" s="90" t="s">
        <v>1158</v>
      </c>
      <c r="C350" s="90" t="s">
        <v>1159</v>
      </c>
      <c r="D350" s="90">
        <v>0</v>
      </c>
      <c r="E350" s="90">
        <v>15</v>
      </c>
      <c r="F350" s="90">
        <v>15</v>
      </c>
    </row>
    <row r="351" spans="1:6" ht="14.25" x14ac:dyDescent="0.3">
      <c r="A351" s="90" t="s">
        <v>586</v>
      </c>
      <c r="B351" s="90" t="s">
        <v>1160</v>
      </c>
      <c r="C351" s="90" t="s">
        <v>1161</v>
      </c>
      <c r="D351" s="90">
        <v>0</v>
      </c>
      <c r="E351" s="90">
        <v>15</v>
      </c>
      <c r="F351" s="90">
        <v>15</v>
      </c>
    </row>
    <row r="352" spans="1:6" ht="14.25" x14ac:dyDescent="0.3">
      <c r="A352" s="90" t="s">
        <v>586</v>
      </c>
      <c r="B352" s="90" t="s">
        <v>1162</v>
      </c>
      <c r="C352" s="90" t="s">
        <v>1163</v>
      </c>
      <c r="D352" s="90">
        <v>0</v>
      </c>
      <c r="E352" s="90">
        <v>15</v>
      </c>
      <c r="F352" s="90">
        <v>15</v>
      </c>
    </row>
    <row r="353" spans="1:6" ht="14.25" x14ac:dyDescent="0.3">
      <c r="A353" s="90" t="s">
        <v>586</v>
      </c>
      <c r="B353" s="90" t="s">
        <v>1164</v>
      </c>
      <c r="C353" s="90" t="s">
        <v>1165</v>
      </c>
      <c r="D353" s="90">
        <v>0</v>
      </c>
      <c r="E353" s="90">
        <v>15</v>
      </c>
      <c r="F353" s="90">
        <v>15</v>
      </c>
    </row>
    <row r="354" spans="1:6" ht="14.25" x14ac:dyDescent="0.3">
      <c r="A354" s="90" t="s">
        <v>586</v>
      </c>
      <c r="B354" s="90" t="s">
        <v>1166</v>
      </c>
      <c r="C354" s="90" t="s">
        <v>1167</v>
      </c>
      <c r="D354" s="90">
        <v>0</v>
      </c>
      <c r="E354" s="90">
        <v>15</v>
      </c>
      <c r="F354" s="90">
        <v>15</v>
      </c>
    </row>
    <row r="355" spans="1:6" ht="14.25" x14ac:dyDescent="0.3">
      <c r="A355" s="90" t="s">
        <v>586</v>
      </c>
      <c r="B355" s="90" t="s">
        <v>1168</v>
      </c>
      <c r="C355" s="90" t="s">
        <v>1169</v>
      </c>
      <c r="D355" s="90">
        <v>0</v>
      </c>
      <c r="E355" s="90">
        <v>15</v>
      </c>
      <c r="F355" s="90">
        <v>15</v>
      </c>
    </row>
    <row r="356" spans="1:6" ht="14.25" x14ac:dyDescent="0.3">
      <c r="A356" s="90" t="s">
        <v>586</v>
      </c>
      <c r="B356" s="90" t="s">
        <v>1170</v>
      </c>
      <c r="C356" s="90" t="s">
        <v>1171</v>
      </c>
      <c r="D356" s="90">
        <v>0</v>
      </c>
      <c r="E356" s="90">
        <v>15</v>
      </c>
      <c r="F356" s="90">
        <v>15</v>
      </c>
    </row>
    <row r="357" spans="1:6" ht="14.25" x14ac:dyDescent="0.3">
      <c r="A357" s="90" t="s">
        <v>586</v>
      </c>
      <c r="B357" s="90" t="s">
        <v>1172</v>
      </c>
      <c r="C357" s="90" t="s">
        <v>1173</v>
      </c>
      <c r="D357" s="90">
        <v>0</v>
      </c>
      <c r="E357" s="90">
        <v>15</v>
      </c>
      <c r="F357" s="90">
        <v>15</v>
      </c>
    </row>
    <row r="358" spans="1:6" ht="14.25" x14ac:dyDescent="0.3">
      <c r="A358" s="90" t="s">
        <v>586</v>
      </c>
      <c r="B358" s="90" t="s">
        <v>1174</v>
      </c>
      <c r="C358" s="90" t="s">
        <v>1175</v>
      </c>
      <c r="D358" s="90">
        <v>0</v>
      </c>
      <c r="E358" s="90">
        <v>0.2</v>
      </c>
      <c r="F358" s="90">
        <v>0</v>
      </c>
    </row>
    <row r="359" spans="1:6" ht="14.25" x14ac:dyDescent="0.3">
      <c r="A359" s="90" t="s">
        <v>586</v>
      </c>
      <c r="B359" s="90" t="s">
        <v>1176</v>
      </c>
      <c r="C359" s="90" t="s">
        <v>1177</v>
      </c>
      <c r="D359" s="90">
        <v>0</v>
      </c>
      <c r="E359" s="90">
        <v>0.2</v>
      </c>
      <c r="F359" s="90">
        <v>0</v>
      </c>
    </row>
    <row r="360" spans="1:6" ht="14.25" x14ac:dyDescent="0.3">
      <c r="A360" s="90" t="s">
        <v>586</v>
      </c>
      <c r="B360" s="90" t="s">
        <v>1178</v>
      </c>
      <c r="C360" s="90" t="s">
        <v>1179</v>
      </c>
      <c r="D360" s="90">
        <v>0</v>
      </c>
      <c r="E360" s="90">
        <v>0.2</v>
      </c>
      <c r="F360" s="90">
        <v>0</v>
      </c>
    </row>
    <row r="361" spans="1:6" ht="14.25" x14ac:dyDescent="0.3">
      <c r="A361" s="90" t="s">
        <v>586</v>
      </c>
      <c r="B361" s="90" t="s">
        <v>1180</v>
      </c>
      <c r="C361" s="90" t="s">
        <v>1181</v>
      </c>
      <c r="D361" s="90">
        <v>0</v>
      </c>
      <c r="E361" s="90">
        <v>0.2</v>
      </c>
      <c r="F361" s="90">
        <v>0</v>
      </c>
    </row>
    <row r="362" spans="1:6" ht="14.25" x14ac:dyDescent="0.3">
      <c r="A362" s="90" t="s">
        <v>586</v>
      </c>
      <c r="B362" s="90" t="s">
        <v>1182</v>
      </c>
      <c r="C362" s="90" t="s">
        <v>1183</v>
      </c>
      <c r="D362" s="90">
        <v>0</v>
      </c>
      <c r="E362" s="90">
        <v>0.2</v>
      </c>
      <c r="F362" s="90">
        <v>0</v>
      </c>
    </row>
    <row r="363" spans="1:6" ht="14.25" x14ac:dyDescent="0.3">
      <c r="A363" s="90" t="s">
        <v>586</v>
      </c>
      <c r="B363" s="90" t="s">
        <v>1184</v>
      </c>
      <c r="C363" s="90" t="s">
        <v>1185</v>
      </c>
      <c r="D363" s="90">
        <v>0</v>
      </c>
      <c r="E363" s="90">
        <v>0.2</v>
      </c>
      <c r="F363" s="90">
        <v>0</v>
      </c>
    </row>
    <row r="364" spans="1:6" ht="14.25" x14ac:dyDescent="0.3">
      <c r="A364" s="90" t="s">
        <v>586</v>
      </c>
      <c r="B364" s="90" t="s">
        <v>1186</v>
      </c>
      <c r="C364" s="90" t="s">
        <v>1187</v>
      </c>
      <c r="D364" s="90">
        <v>0</v>
      </c>
      <c r="E364" s="90">
        <v>0.2</v>
      </c>
      <c r="F364" s="90">
        <v>0</v>
      </c>
    </row>
    <row r="365" spans="1:6" ht="14.25" x14ac:dyDescent="0.3">
      <c r="A365" s="90" t="s">
        <v>586</v>
      </c>
      <c r="B365" s="90" t="s">
        <v>1188</v>
      </c>
      <c r="C365" s="90" t="s">
        <v>1189</v>
      </c>
      <c r="D365" s="90">
        <v>0</v>
      </c>
      <c r="E365" s="90">
        <v>0.2</v>
      </c>
      <c r="F365" s="90">
        <v>0</v>
      </c>
    </row>
    <row r="366" spans="1:6" ht="14.25" x14ac:dyDescent="0.3">
      <c r="A366" s="90" t="s">
        <v>586</v>
      </c>
      <c r="B366" s="90" t="s">
        <v>1190</v>
      </c>
      <c r="C366" s="90" t="s">
        <v>1191</v>
      </c>
      <c r="D366" s="90">
        <v>0</v>
      </c>
      <c r="E366" s="90">
        <v>0.2</v>
      </c>
      <c r="F366" s="90">
        <v>0</v>
      </c>
    </row>
    <row r="367" spans="1:6" ht="14.25" x14ac:dyDescent="0.3">
      <c r="A367" s="90" t="s">
        <v>586</v>
      </c>
      <c r="B367" s="90" t="s">
        <v>1192</v>
      </c>
      <c r="C367" s="90" t="s">
        <v>1193</v>
      </c>
      <c r="D367" s="90">
        <v>0</v>
      </c>
      <c r="E367" s="90">
        <v>0.2</v>
      </c>
      <c r="F367" s="90">
        <v>0</v>
      </c>
    </row>
    <row r="368" spans="1:6" ht="14.25" x14ac:dyDescent="0.3">
      <c r="A368" s="90" t="s">
        <v>586</v>
      </c>
      <c r="B368" s="90" t="s">
        <v>1194</v>
      </c>
      <c r="C368" s="90" t="s">
        <v>1195</v>
      </c>
      <c r="D368" s="90">
        <v>0</v>
      </c>
      <c r="E368" s="90">
        <v>0.2</v>
      </c>
      <c r="F368" s="90">
        <v>0</v>
      </c>
    </row>
    <row r="369" spans="1:6" ht="14.25" x14ac:dyDescent="0.3">
      <c r="A369" s="90" t="s">
        <v>586</v>
      </c>
      <c r="B369" s="90" t="s">
        <v>1196</v>
      </c>
      <c r="C369" s="90" t="s">
        <v>1197</v>
      </c>
      <c r="D369" s="90">
        <v>0</v>
      </c>
      <c r="E369" s="90">
        <v>0.2</v>
      </c>
      <c r="F369" s="90">
        <v>0</v>
      </c>
    </row>
    <row r="370" spans="1:6" ht="14.25" x14ac:dyDescent="0.3">
      <c r="A370" s="90" t="s">
        <v>586</v>
      </c>
      <c r="B370" s="90" t="s">
        <v>1198</v>
      </c>
      <c r="C370" s="90" t="s">
        <v>1199</v>
      </c>
      <c r="D370" s="90">
        <v>0</v>
      </c>
      <c r="E370" s="90">
        <v>0.2</v>
      </c>
      <c r="F370" s="90">
        <v>0</v>
      </c>
    </row>
    <row r="371" spans="1:6" ht="14.25" x14ac:dyDescent="0.3">
      <c r="A371" s="90" t="s">
        <v>586</v>
      </c>
      <c r="B371" s="90" t="s">
        <v>1200</v>
      </c>
      <c r="C371" s="90" t="s">
        <v>1201</v>
      </c>
      <c r="D371" s="90">
        <v>0</v>
      </c>
      <c r="E371" s="90">
        <v>0.2</v>
      </c>
      <c r="F371" s="90">
        <v>0</v>
      </c>
    </row>
    <row r="372" spans="1:6" ht="14.25" x14ac:dyDescent="0.3">
      <c r="A372" s="90" t="s">
        <v>586</v>
      </c>
      <c r="B372" s="90" t="s">
        <v>1202</v>
      </c>
      <c r="C372" s="90" t="s">
        <v>1203</v>
      </c>
      <c r="D372" s="90">
        <v>0</v>
      </c>
      <c r="E372" s="90">
        <v>0.2</v>
      </c>
      <c r="F372" s="90">
        <v>0</v>
      </c>
    </row>
    <row r="373" spans="1:6" ht="14.25" x14ac:dyDescent="0.3">
      <c r="A373" s="90" t="s">
        <v>586</v>
      </c>
      <c r="B373" s="90" t="s">
        <v>1204</v>
      </c>
      <c r="C373" s="90" t="s">
        <v>1205</v>
      </c>
      <c r="D373" s="90">
        <v>0</v>
      </c>
      <c r="E373" s="90">
        <v>0.2</v>
      </c>
      <c r="F373" s="90">
        <v>0</v>
      </c>
    </row>
    <row r="374" spans="1:6" ht="14.25" x14ac:dyDescent="0.3">
      <c r="A374" s="90" t="s">
        <v>586</v>
      </c>
      <c r="B374" s="90" t="s">
        <v>1206</v>
      </c>
      <c r="C374" s="90" t="s">
        <v>1207</v>
      </c>
      <c r="D374" s="90">
        <v>0</v>
      </c>
      <c r="E374" s="90">
        <v>0.2</v>
      </c>
      <c r="F374" s="90">
        <v>0</v>
      </c>
    </row>
    <row r="375" spans="1:6" ht="14.25" x14ac:dyDescent="0.3">
      <c r="A375" s="90" t="s">
        <v>586</v>
      </c>
      <c r="B375" s="90" t="s">
        <v>1208</v>
      </c>
      <c r="C375" s="90" t="s">
        <v>1209</v>
      </c>
      <c r="D375" s="90">
        <v>0</v>
      </c>
      <c r="E375" s="90">
        <v>0.2</v>
      </c>
      <c r="F375" s="90">
        <v>0</v>
      </c>
    </row>
    <row r="376" spans="1:6" ht="14.25" x14ac:dyDescent="0.3">
      <c r="A376" s="90" t="s">
        <v>586</v>
      </c>
      <c r="B376" s="90" t="s">
        <v>1210</v>
      </c>
      <c r="C376" s="90" t="s">
        <v>1211</v>
      </c>
      <c r="D376" s="90">
        <v>0</v>
      </c>
      <c r="E376" s="90">
        <v>0.2</v>
      </c>
      <c r="F376" s="90">
        <v>0</v>
      </c>
    </row>
    <row r="377" spans="1:6" ht="14.25" x14ac:dyDescent="0.3">
      <c r="A377" s="90" t="s">
        <v>586</v>
      </c>
      <c r="B377" s="95">
        <v>5415</v>
      </c>
      <c r="C377" s="90" t="s">
        <v>1212</v>
      </c>
      <c r="D377" s="90">
        <v>0.28000000000000003</v>
      </c>
      <c r="E377" s="90">
        <v>9</v>
      </c>
      <c r="F377" s="90">
        <v>9</v>
      </c>
    </row>
    <row r="378" spans="1:6" ht="14.25" x14ac:dyDescent="0.3">
      <c r="A378" s="90" t="s">
        <v>586</v>
      </c>
      <c r="B378" s="90" t="s">
        <v>1213</v>
      </c>
      <c r="C378" s="90" t="s">
        <v>1214</v>
      </c>
      <c r="D378" s="90">
        <v>0.28000000000000003</v>
      </c>
      <c r="E378" s="90">
        <v>10</v>
      </c>
      <c r="F378" s="90">
        <v>10</v>
      </c>
    </row>
    <row r="379" spans="1:6" ht="14.25" x14ac:dyDescent="0.3">
      <c r="A379" s="90" t="s">
        <v>586</v>
      </c>
      <c r="B379" s="90" t="s">
        <v>1215</v>
      </c>
      <c r="C379" s="90" t="s">
        <v>1216</v>
      </c>
      <c r="D379" s="90">
        <v>0.28000000000000003</v>
      </c>
      <c r="E379" s="90">
        <v>10</v>
      </c>
      <c r="F379" s="90">
        <v>10</v>
      </c>
    </row>
    <row r="380" spans="1:6" ht="14.25" x14ac:dyDescent="0.3">
      <c r="A380" s="90" t="s">
        <v>586</v>
      </c>
      <c r="B380" s="90" t="s">
        <v>1217</v>
      </c>
      <c r="C380" s="90" t="s">
        <v>1218</v>
      </c>
      <c r="D380" s="90">
        <v>0.28000000000000003</v>
      </c>
      <c r="E380" s="90">
        <v>10</v>
      </c>
      <c r="F380" s="90">
        <v>10</v>
      </c>
    </row>
    <row r="381" spans="1:6" ht="14.25" x14ac:dyDescent="0.3">
      <c r="A381" s="90" t="s">
        <v>586</v>
      </c>
      <c r="B381" s="90" t="s">
        <v>1219</v>
      </c>
      <c r="C381" s="90" t="s">
        <v>1220</v>
      </c>
      <c r="D381" s="90">
        <v>0.28000000000000003</v>
      </c>
      <c r="E381" s="90">
        <v>10</v>
      </c>
      <c r="F381" s="90">
        <v>10</v>
      </c>
    </row>
    <row r="382" spans="1:6" ht="14.25" x14ac:dyDescent="0.3">
      <c r="A382" s="90" t="s">
        <v>586</v>
      </c>
      <c r="B382" s="90" t="s">
        <v>1221</v>
      </c>
      <c r="C382" s="90" t="s">
        <v>1222</v>
      </c>
      <c r="D382" s="90">
        <v>0.28000000000000003</v>
      </c>
      <c r="E382" s="90">
        <v>10</v>
      </c>
      <c r="F382" s="90">
        <v>10</v>
      </c>
    </row>
    <row r="383" spans="1:6" ht="14.25" x14ac:dyDescent="0.3">
      <c r="A383" s="90" t="s">
        <v>586</v>
      </c>
      <c r="B383" s="90" t="s">
        <v>1223</v>
      </c>
      <c r="C383" s="90" t="s">
        <v>1224</v>
      </c>
      <c r="D383" s="90">
        <v>0.28000000000000003</v>
      </c>
      <c r="E383" s="90">
        <v>10</v>
      </c>
      <c r="F383" s="90">
        <v>10</v>
      </c>
    </row>
    <row r="384" spans="1:6" ht="14.25" x14ac:dyDescent="0.3">
      <c r="A384" s="90" t="s">
        <v>586</v>
      </c>
      <c r="B384" s="90" t="s">
        <v>1225</v>
      </c>
      <c r="C384" s="90" t="s">
        <v>1226</v>
      </c>
      <c r="D384" s="90">
        <v>0.28000000000000003</v>
      </c>
      <c r="E384" s="90">
        <v>10</v>
      </c>
      <c r="F384" s="90">
        <v>10</v>
      </c>
    </row>
    <row r="385" spans="1:6" ht="14.25" x14ac:dyDescent="0.3">
      <c r="A385" s="90" t="s">
        <v>586</v>
      </c>
      <c r="B385" s="90" t="s">
        <v>1227</v>
      </c>
      <c r="C385" s="90" t="s">
        <v>1228</v>
      </c>
      <c r="D385" s="90">
        <v>0.28000000000000003</v>
      </c>
      <c r="E385" s="90">
        <v>10</v>
      </c>
      <c r="F385" s="90">
        <v>10</v>
      </c>
    </row>
    <row r="386" spans="1:6" ht="14.25" x14ac:dyDescent="0.3">
      <c r="A386" s="90" t="s">
        <v>586</v>
      </c>
      <c r="B386" s="90" t="s">
        <v>1229</v>
      </c>
      <c r="C386" s="90" t="s">
        <v>1230</v>
      </c>
      <c r="D386" s="90">
        <v>0.28000000000000003</v>
      </c>
      <c r="E386" s="90">
        <v>10</v>
      </c>
      <c r="F386" s="90">
        <v>10</v>
      </c>
    </row>
    <row r="387" spans="1:6" ht="14.25" x14ac:dyDescent="0.3">
      <c r="A387" s="90" t="s">
        <v>586</v>
      </c>
      <c r="B387" s="90" t="s">
        <v>1231</v>
      </c>
      <c r="C387" s="90" t="s">
        <v>1232</v>
      </c>
      <c r="D387" s="90">
        <v>0.28000000000000003</v>
      </c>
      <c r="E387" s="90">
        <v>10</v>
      </c>
      <c r="F387" s="90">
        <v>10</v>
      </c>
    </row>
    <row r="388" spans="1:6" ht="14.25" x14ac:dyDescent="0.3">
      <c r="A388" s="90" t="s">
        <v>586</v>
      </c>
      <c r="B388" s="90" t="s">
        <v>1233</v>
      </c>
      <c r="C388" s="90" t="s">
        <v>1234</v>
      </c>
      <c r="D388" s="90">
        <v>0.28000000000000003</v>
      </c>
      <c r="E388" s="90">
        <v>10</v>
      </c>
      <c r="F388" s="90">
        <v>10</v>
      </c>
    </row>
    <row r="389" spans="1:6" ht="14.25" x14ac:dyDescent="0.3">
      <c r="A389" s="90" t="s">
        <v>586</v>
      </c>
      <c r="B389" s="90" t="s">
        <v>1235</v>
      </c>
      <c r="C389" s="90" t="s">
        <v>1236</v>
      </c>
      <c r="D389" s="90">
        <v>0.28000000000000003</v>
      </c>
      <c r="E389" s="90">
        <v>10</v>
      </c>
      <c r="F389" s="90">
        <v>10</v>
      </c>
    </row>
    <row r="390" spans="1:6" ht="14.25" x14ac:dyDescent="0.3">
      <c r="A390" s="90" t="s">
        <v>586</v>
      </c>
      <c r="B390" s="90" t="s">
        <v>1237</v>
      </c>
      <c r="C390" s="90" t="s">
        <v>1238</v>
      </c>
      <c r="D390" s="90">
        <v>0.28000000000000003</v>
      </c>
      <c r="E390" s="90">
        <v>10</v>
      </c>
      <c r="F390" s="90">
        <v>10</v>
      </c>
    </row>
    <row r="391" spans="1:6" ht="14.25" x14ac:dyDescent="0.3">
      <c r="A391" s="90" t="s">
        <v>586</v>
      </c>
      <c r="B391" s="90" t="s">
        <v>1239</v>
      </c>
      <c r="C391" s="90" t="s">
        <v>1240</v>
      </c>
      <c r="D391" s="90">
        <v>0.28000000000000003</v>
      </c>
      <c r="E391" s="90">
        <v>10</v>
      </c>
      <c r="F391" s="90">
        <v>10</v>
      </c>
    </row>
    <row r="392" spans="1:6" ht="14.25" x14ac:dyDescent="0.3">
      <c r="A392" s="90" t="s">
        <v>586</v>
      </c>
      <c r="B392" s="90" t="s">
        <v>1241</v>
      </c>
      <c r="C392" s="90" t="s">
        <v>1242</v>
      </c>
      <c r="D392" s="90">
        <v>0.28000000000000003</v>
      </c>
      <c r="E392" s="90">
        <v>10</v>
      </c>
      <c r="F392" s="90">
        <v>10</v>
      </c>
    </row>
    <row r="393" spans="1:6" ht="14.25" x14ac:dyDescent="0.3">
      <c r="A393" s="90" t="s">
        <v>586</v>
      </c>
      <c r="B393" s="90" t="s">
        <v>1243</v>
      </c>
      <c r="C393" s="90" t="s">
        <v>1244</v>
      </c>
      <c r="D393" s="90">
        <v>0.28000000000000003</v>
      </c>
      <c r="E393" s="90">
        <v>10</v>
      </c>
      <c r="F393" s="90">
        <v>10</v>
      </c>
    </row>
    <row r="394" spans="1:6" ht="14.25" x14ac:dyDescent="0.3">
      <c r="A394" s="90" t="s">
        <v>586</v>
      </c>
      <c r="B394" s="90" t="s">
        <v>1245</v>
      </c>
      <c r="C394" s="90" t="s">
        <v>1246</v>
      </c>
      <c r="D394" s="90">
        <v>0.28000000000000003</v>
      </c>
      <c r="E394" s="90">
        <v>10</v>
      </c>
      <c r="F394" s="90">
        <v>10</v>
      </c>
    </row>
    <row r="395" spans="1:6" ht="14.25" x14ac:dyDescent="0.3">
      <c r="A395" s="90" t="s">
        <v>586</v>
      </c>
      <c r="B395" s="90" t="s">
        <v>1247</v>
      </c>
      <c r="C395" s="90" t="s">
        <v>1248</v>
      </c>
      <c r="D395" s="90">
        <v>0.28000000000000003</v>
      </c>
      <c r="E395" s="90">
        <v>10</v>
      </c>
      <c r="F395" s="90">
        <v>10</v>
      </c>
    </row>
    <row r="396" spans="1:6" ht="14.25" x14ac:dyDescent="0.3">
      <c r="A396" s="90" t="s">
        <v>586</v>
      </c>
      <c r="B396" s="90" t="s">
        <v>1249</v>
      </c>
      <c r="C396" s="90" t="s">
        <v>1250</v>
      </c>
      <c r="D396" s="90">
        <v>0.28000000000000003</v>
      </c>
      <c r="E396" s="90">
        <v>10</v>
      </c>
      <c r="F396" s="90">
        <v>10</v>
      </c>
    </row>
    <row r="397" spans="1:6" ht="14.25" x14ac:dyDescent="0.3">
      <c r="A397" s="90" t="s">
        <v>586</v>
      </c>
      <c r="B397" s="90" t="s">
        <v>1251</v>
      </c>
      <c r="C397" s="90" t="s">
        <v>1252</v>
      </c>
      <c r="D397" s="90">
        <v>0.28000000000000003</v>
      </c>
      <c r="E397" s="90">
        <v>10</v>
      </c>
      <c r="F397" s="90">
        <v>10</v>
      </c>
    </row>
    <row r="398" spans="1:6" ht="14.25" x14ac:dyDescent="0.3">
      <c r="A398" s="90" t="s">
        <v>586</v>
      </c>
      <c r="B398" s="90" t="s">
        <v>1253</v>
      </c>
      <c r="C398" s="90" t="s">
        <v>1254</v>
      </c>
      <c r="D398" s="90">
        <v>0.28000000000000003</v>
      </c>
      <c r="E398" s="90">
        <v>10</v>
      </c>
      <c r="F398" s="90">
        <v>10</v>
      </c>
    </row>
    <row r="399" spans="1:6" ht="14.25" x14ac:dyDescent="0.3">
      <c r="A399" s="90" t="s">
        <v>586</v>
      </c>
      <c r="B399" s="90" t="s">
        <v>1255</v>
      </c>
      <c r="C399" s="90" t="s">
        <v>1256</v>
      </c>
      <c r="D399" s="90">
        <v>0.28000000000000003</v>
      </c>
      <c r="E399" s="90">
        <v>10</v>
      </c>
      <c r="F399" s="90">
        <v>10</v>
      </c>
    </row>
    <row r="400" spans="1:6" ht="14.25" x14ac:dyDescent="0.3">
      <c r="A400" s="90" t="s">
        <v>586</v>
      </c>
      <c r="B400" s="90" t="s">
        <v>1257</v>
      </c>
      <c r="C400" s="90" t="s">
        <v>1258</v>
      </c>
      <c r="D400" s="90">
        <v>0.28000000000000003</v>
      </c>
      <c r="E400" s="90">
        <v>10</v>
      </c>
      <c r="F400" s="90">
        <v>10</v>
      </c>
    </row>
    <row r="401" spans="1:6" ht="14.25" x14ac:dyDescent="0.3">
      <c r="A401" s="90" t="s">
        <v>586</v>
      </c>
      <c r="B401" s="90" t="s">
        <v>1259</v>
      </c>
      <c r="C401" s="90" t="s">
        <v>1260</v>
      </c>
      <c r="D401" s="90">
        <v>0.28000000000000003</v>
      </c>
      <c r="E401" s="90">
        <v>10</v>
      </c>
      <c r="F401" s="90">
        <v>10</v>
      </c>
    </row>
    <row r="402" spans="1:6" ht="14.25" x14ac:dyDescent="0.3">
      <c r="A402" s="90" t="s">
        <v>586</v>
      </c>
      <c r="B402" s="90" t="s">
        <v>1261</v>
      </c>
      <c r="C402" s="90" t="s">
        <v>1262</v>
      </c>
      <c r="D402" s="90">
        <v>0.28000000000000003</v>
      </c>
      <c r="E402" s="90">
        <v>10</v>
      </c>
      <c r="F402" s="90">
        <v>10</v>
      </c>
    </row>
    <row r="403" spans="1:6" ht="14.25" x14ac:dyDescent="0.3">
      <c r="A403" s="90" t="s">
        <v>586</v>
      </c>
      <c r="B403" s="90" t="s">
        <v>1263</v>
      </c>
      <c r="C403" s="90" t="s">
        <v>1264</v>
      </c>
      <c r="D403" s="90">
        <v>0.28000000000000003</v>
      </c>
      <c r="E403" s="90">
        <v>10</v>
      </c>
      <c r="F403" s="90">
        <v>10</v>
      </c>
    </row>
    <row r="404" spans="1:6" ht="14.25" x14ac:dyDescent="0.3">
      <c r="A404" s="90" t="s">
        <v>586</v>
      </c>
      <c r="B404" s="90" t="s">
        <v>1265</v>
      </c>
      <c r="C404" s="90" t="s">
        <v>1266</v>
      </c>
      <c r="D404" s="90">
        <v>0.28000000000000003</v>
      </c>
      <c r="E404" s="90">
        <v>10</v>
      </c>
      <c r="F404" s="90">
        <v>10</v>
      </c>
    </row>
    <row r="405" spans="1:6" ht="14.25" x14ac:dyDescent="0.3">
      <c r="A405" s="90" t="s">
        <v>586</v>
      </c>
      <c r="B405" s="90" t="s">
        <v>1267</v>
      </c>
      <c r="C405" s="90" t="s">
        <v>1268</v>
      </c>
      <c r="D405" s="90">
        <v>0.28000000000000003</v>
      </c>
      <c r="E405" s="90">
        <v>10</v>
      </c>
      <c r="F405" s="90">
        <v>10</v>
      </c>
    </row>
    <row r="406" spans="1:6" ht="14.25" x14ac:dyDescent="0.3">
      <c r="A406" s="90" t="s">
        <v>586</v>
      </c>
      <c r="B406" s="90" t="s">
        <v>1269</v>
      </c>
      <c r="C406" s="90" t="s">
        <v>1270</v>
      </c>
      <c r="D406" s="90">
        <v>0.28000000000000003</v>
      </c>
      <c r="E406" s="90">
        <v>10</v>
      </c>
      <c r="F406" s="90">
        <v>10</v>
      </c>
    </row>
    <row r="407" spans="1:6" ht="14.25" x14ac:dyDescent="0.3">
      <c r="A407" s="90" t="s">
        <v>586</v>
      </c>
      <c r="B407" s="90" t="s">
        <v>1271</v>
      </c>
      <c r="C407" s="90" t="s">
        <v>1272</v>
      </c>
      <c r="D407" s="90">
        <v>0.28000000000000003</v>
      </c>
      <c r="E407" s="90">
        <v>10</v>
      </c>
      <c r="F407" s="90">
        <v>10</v>
      </c>
    </row>
    <row r="408" spans="1:6" ht="14.25" x14ac:dyDescent="0.3">
      <c r="A408" s="90" t="s">
        <v>586</v>
      </c>
      <c r="B408" s="90" t="s">
        <v>1273</v>
      </c>
      <c r="C408" s="90" t="s">
        <v>1274</v>
      </c>
      <c r="D408" s="90">
        <v>0.28000000000000003</v>
      </c>
      <c r="E408" s="90">
        <v>10</v>
      </c>
      <c r="F408" s="90">
        <v>10</v>
      </c>
    </row>
    <row r="409" spans="1:6" ht="14.25" x14ac:dyDescent="0.3">
      <c r="A409" s="90" t="s">
        <v>586</v>
      </c>
      <c r="B409" s="90" t="s">
        <v>1275</v>
      </c>
      <c r="C409" s="90" t="s">
        <v>1276</v>
      </c>
      <c r="D409" s="90">
        <v>0.28000000000000003</v>
      </c>
      <c r="E409" s="90">
        <v>10</v>
      </c>
      <c r="F409" s="90">
        <v>10</v>
      </c>
    </row>
    <row r="410" spans="1:6" ht="14.25" x14ac:dyDescent="0.3">
      <c r="A410" s="90" t="s">
        <v>586</v>
      </c>
      <c r="B410" s="90" t="s">
        <v>1277</v>
      </c>
      <c r="C410" s="90" t="s">
        <v>1278</v>
      </c>
      <c r="D410" s="90">
        <v>0.28000000000000003</v>
      </c>
      <c r="E410" s="90">
        <v>10</v>
      </c>
      <c r="F410" s="90">
        <v>10</v>
      </c>
    </row>
    <row r="411" spans="1:6" ht="14.25" x14ac:dyDescent="0.3">
      <c r="A411" s="90" t="s">
        <v>586</v>
      </c>
      <c r="B411" s="90" t="s">
        <v>1279</v>
      </c>
      <c r="C411" s="90" t="s">
        <v>1280</v>
      </c>
      <c r="D411" s="90">
        <v>0.28000000000000003</v>
      </c>
      <c r="E411" s="90">
        <v>10</v>
      </c>
      <c r="F411" s="90">
        <v>10</v>
      </c>
    </row>
    <row r="412" spans="1:6" ht="14.25" x14ac:dyDescent="0.3">
      <c r="A412" s="90" t="s">
        <v>586</v>
      </c>
      <c r="B412" s="90" t="s">
        <v>1281</v>
      </c>
      <c r="C412" s="90" t="s">
        <v>1282</v>
      </c>
      <c r="D412" s="90">
        <v>0.28000000000000003</v>
      </c>
      <c r="E412" s="90">
        <v>10</v>
      </c>
      <c r="F412" s="90">
        <v>10</v>
      </c>
    </row>
    <row r="413" spans="1:6" ht="14.25" x14ac:dyDescent="0.3">
      <c r="A413" s="90" t="s">
        <v>586</v>
      </c>
      <c r="B413" s="90" t="s">
        <v>1283</v>
      </c>
      <c r="C413" s="90" t="s">
        <v>1284</v>
      </c>
      <c r="D413" s="90">
        <v>0.28000000000000003</v>
      </c>
      <c r="E413" s="90">
        <v>10</v>
      </c>
      <c r="F413" s="90">
        <v>10</v>
      </c>
    </row>
    <row r="414" spans="1:6" ht="14.25" x14ac:dyDescent="0.3">
      <c r="A414" s="90" t="s">
        <v>586</v>
      </c>
      <c r="B414" s="90" t="s">
        <v>1285</v>
      </c>
      <c r="C414" s="90" t="s">
        <v>1286</v>
      </c>
      <c r="D414" s="90">
        <v>0.28000000000000003</v>
      </c>
      <c r="E414" s="90">
        <v>10</v>
      </c>
      <c r="F414" s="90">
        <v>10</v>
      </c>
    </row>
    <row r="415" spans="1:6" ht="14.25" x14ac:dyDescent="0.3">
      <c r="A415" s="90" t="s">
        <v>586</v>
      </c>
      <c r="B415" s="90" t="s">
        <v>1287</v>
      </c>
      <c r="C415" s="90" t="s">
        <v>1288</v>
      </c>
      <c r="D415" s="90">
        <v>0.28000000000000003</v>
      </c>
      <c r="E415" s="90">
        <v>10</v>
      </c>
      <c r="F415" s="90">
        <v>10</v>
      </c>
    </row>
    <row r="416" spans="1:6" ht="14.25" x14ac:dyDescent="0.3">
      <c r="A416" s="90" t="s">
        <v>586</v>
      </c>
      <c r="B416" s="90" t="s">
        <v>1289</v>
      </c>
      <c r="C416" s="90" t="s">
        <v>1290</v>
      </c>
      <c r="D416" s="90">
        <v>0.28000000000000003</v>
      </c>
      <c r="E416" s="90">
        <v>10</v>
      </c>
      <c r="F416" s="90">
        <v>10</v>
      </c>
    </row>
    <row r="417" spans="1:6" ht="14.25" x14ac:dyDescent="0.3">
      <c r="A417" s="90" t="s">
        <v>586</v>
      </c>
      <c r="B417" s="90" t="s">
        <v>1291</v>
      </c>
      <c r="C417" s="90" t="s">
        <v>1292</v>
      </c>
      <c r="D417" s="90">
        <v>0.28000000000000003</v>
      </c>
      <c r="E417" s="90">
        <v>10</v>
      </c>
      <c r="F417" s="90">
        <v>10</v>
      </c>
    </row>
    <row r="418" spans="1:6" ht="14.25" x14ac:dyDescent="0.3">
      <c r="A418" s="90" t="s">
        <v>586</v>
      </c>
      <c r="B418" s="90" t="s">
        <v>1293</v>
      </c>
      <c r="C418" s="90" t="s">
        <v>1294</v>
      </c>
      <c r="D418" s="90">
        <v>0.28000000000000003</v>
      </c>
      <c r="E418" s="90">
        <v>10</v>
      </c>
      <c r="F418" s="90">
        <v>10</v>
      </c>
    </row>
    <row r="419" spans="1:6" ht="14.25" x14ac:dyDescent="0.3">
      <c r="A419" s="90" t="s">
        <v>586</v>
      </c>
      <c r="B419" s="90" t="s">
        <v>1295</v>
      </c>
      <c r="C419" s="90" t="s">
        <v>1296</v>
      </c>
      <c r="D419" s="90">
        <v>0.28000000000000003</v>
      </c>
      <c r="E419" s="90">
        <v>10</v>
      </c>
      <c r="F419" s="90">
        <v>10</v>
      </c>
    </row>
    <row r="420" spans="1:6" ht="14.25" x14ac:dyDescent="0.3">
      <c r="A420" s="90" t="s">
        <v>586</v>
      </c>
      <c r="B420" s="90" t="s">
        <v>1297</v>
      </c>
      <c r="C420" s="90" t="s">
        <v>1298</v>
      </c>
      <c r="D420" s="90">
        <v>0.28000000000000003</v>
      </c>
      <c r="E420" s="90">
        <v>10</v>
      </c>
      <c r="F420" s="90">
        <v>10</v>
      </c>
    </row>
    <row r="421" spans="1:6" ht="14.25" x14ac:dyDescent="0.3">
      <c r="A421" s="90" t="s">
        <v>586</v>
      </c>
      <c r="B421" s="90" t="s">
        <v>1299</v>
      </c>
      <c r="C421" s="90" t="s">
        <v>1300</v>
      </c>
      <c r="D421" s="90">
        <v>0.28000000000000003</v>
      </c>
      <c r="E421" s="90">
        <v>10</v>
      </c>
      <c r="F421" s="90">
        <v>10</v>
      </c>
    </row>
    <row r="422" spans="1:6" ht="14.25" x14ac:dyDescent="0.3">
      <c r="A422" s="90" t="s">
        <v>586</v>
      </c>
      <c r="B422" s="90" t="s">
        <v>1301</v>
      </c>
      <c r="C422" s="90" t="s">
        <v>1302</v>
      </c>
      <c r="D422" s="90">
        <v>0.28000000000000003</v>
      </c>
      <c r="E422" s="90">
        <v>10</v>
      </c>
      <c r="F422" s="90">
        <v>10</v>
      </c>
    </row>
    <row r="423" spans="1:6" ht="14.25" x14ac:dyDescent="0.3">
      <c r="A423" s="90" t="s">
        <v>586</v>
      </c>
      <c r="B423" s="90" t="s">
        <v>1303</v>
      </c>
      <c r="C423" s="90" t="s">
        <v>1304</v>
      </c>
      <c r="D423" s="90">
        <v>0.28000000000000003</v>
      </c>
      <c r="E423" s="90">
        <v>10</v>
      </c>
      <c r="F423" s="90">
        <v>10</v>
      </c>
    </row>
    <row r="424" spans="1:6" ht="14.25" x14ac:dyDescent="0.3">
      <c r="A424" s="90" t="s">
        <v>586</v>
      </c>
      <c r="B424" s="90" t="s">
        <v>1305</v>
      </c>
      <c r="C424" s="90" t="s">
        <v>1306</v>
      </c>
      <c r="D424" s="90">
        <v>0.28000000000000003</v>
      </c>
      <c r="E424" s="90">
        <v>10</v>
      </c>
      <c r="F424" s="90">
        <v>10</v>
      </c>
    </row>
    <row r="425" spans="1:6" ht="14.25" x14ac:dyDescent="0.3">
      <c r="A425" s="90" t="s">
        <v>586</v>
      </c>
      <c r="B425" s="90" t="s">
        <v>1307</v>
      </c>
      <c r="C425" s="90" t="s">
        <v>1308</v>
      </c>
      <c r="D425" s="90">
        <v>0.28000000000000003</v>
      </c>
      <c r="E425" s="90">
        <v>10</v>
      </c>
      <c r="F425" s="90">
        <v>10</v>
      </c>
    </row>
    <row r="426" spans="1:6" ht="14.25" x14ac:dyDescent="0.3">
      <c r="A426" s="90" t="s">
        <v>586</v>
      </c>
      <c r="B426" s="90" t="s">
        <v>1309</v>
      </c>
      <c r="C426" s="90" t="s">
        <v>1310</v>
      </c>
      <c r="D426" s="90">
        <v>0.28000000000000003</v>
      </c>
      <c r="E426" s="90">
        <v>10</v>
      </c>
      <c r="F426" s="90">
        <v>10</v>
      </c>
    </row>
    <row r="427" spans="1:6" ht="14.25" x14ac:dyDescent="0.3">
      <c r="A427" s="90" t="s">
        <v>586</v>
      </c>
      <c r="B427" s="90" t="s">
        <v>1311</v>
      </c>
      <c r="C427" s="90" t="s">
        <v>1312</v>
      </c>
      <c r="D427" s="90">
        <v>0.28000000000000003</v>
      </c>
      <c r="E427" s="90">
        <v>10</v>
      </c>
      <c r="F427" s="90">
        <v>10</v>
      </c>
    </row>
    <row r="428" spans="1:6" ht="14.25" x14ac:dyDescent="0.3">
      <c r="A428" s="90" t="s">
        <v>586</v>
      </c>
      <c r="B428" s="90" t="s">
        <v>1313</v>
      </c>
      <c r="C428" s="90" t="s">
        <v>1314</v>
      </c>
      <c r="D428" s="90">
        <v>0.28000000000000003</v>
      </c>
      <c r="E428" s="90">
        <v>10</v>
      </c>
      <c r="F428" s="90">
        <v>10</v>
      </c>
    </row>
    <row r="429" spans="1:6" ht="14.25" x14ac:dyDescent="0.3">
      <c r="A429" s="90" t="s">
        <v>586</v>
      </c>
      <c r="B429" s="90" t="s">
        <v>1315</v>
      </c>
      <c r="C429" s="90" t="s">
        <v>1316</v>
      </c>
      <c r="D429" s="90">
        <v>0.28000000000000003</v>
      </c>
      <c r="E429" s="90">
        <v>10</v>
      </c>
      <c r="F429" s="90">
        <v>10</v>
      </c>
    </row>
    <row r="430" spans="1:6" ht="14.25" x14ac:dyDescent="0.3">
      <c r="A430" s="90" t="s">
        <v>586</v>
      </c>
      <c r="B430" s="90" t="s">
        <v>1317</v>
      </c>
      <c r="C430" s="90" t="s">
        <v>1318</v>
      </c>
      <c r="D430" s="90">
        <v>0.28000000000000003</v>
      </c>
      <c r="E430" s="90">
        <v>10</v>
      </c>
      <c r="F430" s="90">
        <v>10</v>
      </c>
    </row>
    <row r="431" spans="1:6" ht="14.25" x14ac:dyDescent="0.3">
      <c r="A431" s="90" t="s">
        <v>586</v>
      </c>
      <c r="B431" s="90" t="s">
        <v>1319</v>
      </c>
      <c r="C431" s="90" t="s">
        <v>1320</v>
      </c>
      <c r="D431" s="90">
        <v>0.28000000000000003</v>
      </c>
      <c r="E431" s="90">
        <v>10</v>
      </c>
      <c r="F431" s="90">
        <v>10</v>
      </c>
    </row>
    <row r="432" spans="1:6" ht="14.25" x14ac:dyDescent="0.3">
      <c r="A432" s="90" t="s">
        <v>586</v>
      </c>
      <c r="B432" s="90" t="s">
        <v>1321</v>
      </c>
      <c r="C432" s="90" t="s">
        <v>1322</v>
      </c>
      <c r="D432" s="90">
        <v>0.28000000000000003</v>
      </c>
      <c r="E432" s="90">
        <v>10</v>
      </c>
      <c r="F432" s="90">
        <v>10</v>
      </c>
    </row>
    <row r="433" spans="1:6" ht="14.25" x14ac:dyDescent="0.3">
      <c r="A433" s="90" t="s">
        <v>586</v>
      </c>
      <c r="B433" s="90" t="s">
        <v>1323</v>
      </c>
      <c r="C433" s="90" t="s">
        <v>1324</v>
      </c>
      <c r="D433" s="90">
        <v>0.28000000000000003</v>
      </c>
      <c r="E433" s="90">
        <v>10</v>
      </c>
      <c r="F433" s="90">
        <v>10</v>
      </c>
    </row>
    <row r="434" spans="1:6" ht="14.25" x14ac:dyDescent="0.3">
      <c r="A434" s="90" t="s">
        <v>586</v>
      </c>
      <c r="B434" s="90" t="s">
        <v>1325</v>
      </c>
      <c r="C434" s="90" t="s">
        <v>1326</v>
      </c>
      <c r="D434" s="90">
        <v>0.28000000000000003</v>
      </c>
      <c r="E434" s="90">
        <v>10</v>
      </c>
      <c r="F434" s="90">
        <v>10</v>
      </c>
    </row>
    <row r="435" spans="1:6" ht="14.25" x14ac:dyDescent="0.3">
      <c r="A435" s="90" t="s">
        <v>586</v>
      </c>
      <c r="B435" s="90" t="s">
        <v>1327</v>
      </c>
      <c r="C435" s="90" t="s">
        <v>1328</v>
      </c>
      <c r="D435" s="90">
        <v>0.28000000000000003</v>
      </c>
      <c r="E435" s="90">
        <v>10</v>
      </c>
      <c r="F435" s="90">
        <v>10</v>
      </c>
    </row>
    <row r="436" spans="1:6" ht="14.25" x14ac:dyDescent="0.3">
      <c r="A436" s="90" t="s">
        <v>586</v>
      </c>
      <c r="B436" s="90" t="s">
        <v>1329</v>
      </c>
      <c r="C436" s="90" t="s">
        <v>1330</v>
      </c>
      <c r="D436" s="90">
        <v>0.28000000000000003</v>
      </c>
      <c r="E436" s="90">
        <v>10</v>
      </c>
      <c r="F436" s="90">
        <v>10</v>
      </c>
    </row>
    <row r="437" spans="1:6" ht="14.25" x14ac:dyDescent="0.3">
      <c r="A437" s="90" t="s">
        <v>586</v>
      </c>
      <c r="B437" s="90" t="s">
        <v>1331</v>
      </c>
      <c r="C437" s="90" t="s">
        <v>1332</v>
      </c>
      <c r="D437" s="90">
        <v>0.28000000000000003</v>
      </c>
      <c r="E437" s="90">
        <v>10</v>
      </c>
      <c r="F437" s="90">
        <v>10</v>
      </c>
    </row>
    <row r="438" spans="1:6" ht="14.25" x14ac:dyDescent="0.3">
      <c r="A438" s="90" t="s">
        <v>586</v>
      </c>
      <c r="B438" s="90" t="s">
        <v>1333</v>
      </c>
      <c r="C438" s="90" t="s">
        <v>1334</v>
      </c>
      <c r="D438" s="90">
        <v>0.28000000000000003</v>
      </c>
      <c r="E438" s="90">
        <v>10</v>
      </c>
      <c r="F438" s="90">
        <v>10</v>
      </c>
    </row>
    <row r="439" spans="1:6" ht="14.25" x14ac:dyDescent="0.3">
      <c r="A439" s="90" t="s">
        <v>586</v>
      </c>
      <c r="B439" s="90" t="s">
        <v>1335</v>
      </c>
      <c r="C439" s="90" t="s">
        <v>1336</v>
      </c>
      <c r="D439" s="90">
        <v>0.28000000000000003</v>
      </c>
      <c r="E439" s="90">
        <v>10</v>
      </c>
      <c r="F439" s="90">
        <v>10</v>
      </c>
    </row>
    <row r="440" spans="1:6" ht="14.25" x14ac:dyDescent="0.3">
      <c r="A440" s="90" t="s">
        <v>586</v>
      </c>
      <c r="B440" s="90" t="s">
        <v>1337</v>
      </c>
      <c r="C440" s="90" t="s">
        <v>1338</v>
      </c>
      <c r="D440" s="90">
        <v>0.28000000000000003</v>
      </c>
      <c r="E440" s="90">
        <v>10</v>
      </c>
      <c r="F440" s="90">
        <v>10</v>
      </c>
    </row>
    <row r="441" spans="1:6" ht="14.25" x14ac:dyDescent="0.3">
      <c r="A441" s="90" t="s">
        <v>586</v>
      </c>
      <c r="B441" s="90" t="s">
        <v>1339</v>
      </c>
      <c r="C441" s="90" t="s">
        <v>1340</v>
      </c>
      <c r="D441" s="90">
        <v>0.28000000000000003</v>
      </c>
      <c r="E441" s="90">
        <v>10</v>
      </c>
      <c r="F441" s="90">
        <v>10</v>
      </c>
    </row>
    <row r="442" spans="1:6" ht="14.25" x14ac:dyDescent="0.3">
      <c r="A442" s="90" t="s">
        <v>586</v>
      </c>
      <c r="B442" s="90" t="s">
        <v>1341</v>
      </c>
      <c r="C442" s="90" t="s">
        <v>1342</v>
      </c>
      <c r="D442" s="90">
        <v>0.28000000000000003</v>
      </c>
      <c r="E442" s="90">
        <v>10</v>
      </c>
      <c r="F442" s="90">
        <v>10</v>
      </c>
    </row>
    <row r="443" spans="1:6" ht="14.25" x14ac:dyDescent="0.3">
      <c r="A443" s="89" t="s">
        <v>586</v>
      </c>
      <c r="B443" s="89" t="s">
        <v>1343</v>
      </c>
      <c r="C443" s="89" t="s">
        <v>1344</v>
      </c>
      <c r="D443" s="89">
        <v>0.28000000000000003</v>
      </c>
      <c r="E443" s="89">
        <v>10</v>
      </c>
      <c r="F443" s="89">
        <v>10</v>
      </c>
    </row>
    <row r="444" spans="1:6" ht="14.25" x14ac:dyDescent="0.3">
      <c r="A444" s="89" t="s">
        <v>586</v>
      </c>
      <c r="B444" s="89" t="s">
        <v>1345</v>
      </c>
      <c r="C444" s="89" t="s">
        <v>1346</v>
      </c>
      <c r="D444" s="89">
        <v>0.28000000000000003</v>
      </c>
      <c r="E444" s="89">
        <v>10</v>
      </c>
      <c r="F444" s="89">
        <v>10</v>
      </c>
    </row>
    <row r="445" spans="1:6" ht="14.25" x14ac:dyDescent="0.3">
      <c r="A445" s="89" t="s">
        <v>586</v>
      </c>
      <c r="B445" s="89" t="s">
        <v>1347</v>
      </c>
      <c r="C445" s="89" t="s">
        <v>1348</v>
      </c>
      <c r="D445" s="89">
        <v>0.28000000000000003</v>
      </c>
      <c r="E445" s="89">
        <v>10</v>
      </c>
      <c r="F445" s="89">
        <v>10</v>
      </c>
    </row>
    <row r="446" spans="1:6" ht="14.25" x14ac:dyDescent="0.3">
      <c r="A446" s="89" t="s">
        <v>586</v>
      </c>
      <c r="B446" s="89" t="s">
        <v>1349</v>
      </c>
      <c r="C446" s="89" t="s">
        <v>1350</v>
      </c>
      <c r="D446" s="89">
        <v>0.28000000000000003</v>
      </c>
      <c r="E446" s="89">
        <v>10</v>
      </c>
      <c r="F446" s="89">
        <v>10</v>
      </c>
    </row>
    <row r="447" spans="1:6" ht="14.25" x14ac:dyDescent="0.3">
      <c r="A447" s="89" t="s">
        <v>586</v>
      </c>
      <c r="B447" s="91">
        <v>5416</v>
      </c>
      <c r="C447" s="89" t="s">
        <v>1351</v>
      </c>
      <c r="D447" s="89">
        <v>0.28000000000000003</v>
      </c>
      <c r="E447" s="89">
        <v>9</v>
      </c>
      <c r="F447" s="89">
        <v>9</v>
      </c>
    </row>
    <row r="448" spans="1:6" ht="14.25" x14ac:dyDescent="0.3">
      <c r="A448" s="89" t="s">
        <v>586</v>
      </c>
      <c r="B448" s="89" t="s">
        <v>1352</v>
      </c>
      <c r="C448" s="89" t="s">
        <v>1353</v>
      </c>
      <c r="D448" s="89">
        <v>0.28000000000000003</v>
      </c>
      <c r="E448" s="89">
        <v>12</v>
      </c>
      <c r="F448" s="89">
        <v>12</v>
      </c>
    </row>
    <row r="449" spans="1:6" ht="14.25" x14ac:dyDescent="0.3">
      <c r="A449" s="89" t="s">
        <v>586</v>
      </c>
      <c r="B449" s="89" t="s">
        <v>1354</v>
      </c>
      <c r="C449" s="89" t="s">
        <v>1355</v>
      </c>
      <c r="D449" s="89">
        <v>0.28000000000000003</v>
      </c>
      <c r="E449" s="89">
        <v>12</v>
      </c>
      <c r="F449" s="89">
        <v>12</v>
      </c>
    </row>
    <row r="450" spans="1:6" ht="14.25" x14ac:dyDescent="0.3">
      <c r="A450" s="89" t="s">
        <v>586</v>
      </c>
      <c r="B450" s="89" t="s">
        <v>1356</v>
      </c>
      <c r="C450" s="89" t="s">
        <v>1357</v>
      </c>
      <c r="D450" s="89">
        <v>0.28000000000000003</v>
      </c>
      <c r="E450" s="89">
        <v>12</v>
      </c>
      <c r="F450" s="89">
        <v>12</v>
      </c>
    </row>
    <row r="451" spans="1:6" ht="14.25" x14ac:dyDescent="0.3">
      <c r="A451" s="89" t="s">
        <v>586</v>
      </c>
      <c r="B451" s="89" t="s">
        <v>1358</v>
      </c>
      <c r="C451" s="89" t="s">
        <v>1359</v>
      </c>
      <c r="D451" s="89">
        <v>0.28000000000000003</v>
      </c>
      <c r="E451" s="89">
        <v>12</v>
      </c>
      <c r="F451" s="89">
        <v>12</v>
      </c>
    </row>
    <row r="452" spans="1:6" ht="14.25" x14ac:dyDescent="0.3">
      <c r="A452" s="89" t="s">
        <v>586</v>
      </c>
      <c r="B452" s="89" t="s">
        <v>1360</v>
      </c>
      <c r="C452" s="89" t="s">
        <v>1361</v>
      </c>
      <c r="D452" s="89">
        <v>0.28000000000000003</v>
      </c>
      <c r="E452" s="89">
        <v>12</v>
      </c>
      <c r="F452" s="89">
        <v>12</v>
      </c>
    </row>
    <row r="453" spans="1:6" ht="14.25" x14ac:dyDescent="0.3">
      <c r="A453" s="89" t="s">
        <v>586</v>
      </c>
      <c r="B453" s="89" t="s">
        <v>1362</v>
      </c>
      <c r="C453" s="89" t="s">
        <v>1363</v>
      </c>
      <c r="D453" s="89">
        <v>0.28000000000000003</v>
      </c>
      <c r="E453" s="89">
        <v>12</v>
      </c>
      <c r="F453" s="89">
        <v>12</v>
      </c>
    </row>
    <row r="454" spans="1:6" ht="14.25" x14ac:dyDescent="0.3">
      <c r="A454" s="89" t="s">
        <v>586</v>
      </c>
      <c r="B454" s="89" t="s">
        <v>1364</v>
      </c>
      <c r="C454" s="89" t="s">
        <v>1365</v>
      </c>
      <c r="D454" s="89">
        <v>0.28000000000000003</v>
      </c>
      <c r="E454" s="89">
        <v>12</v>
      </c>
      <c r="F454" s="89">
        <v>12</v>
      </c>
    </row>
    <row r="455" spans="1:6" ht="14.25" x14ac:dyDescent="0.3">
      <c r="A455" s="89" t="s">
        <v>586</v>
      </c>
      <c r="B455" s="89" t="s">
        <v>1366</v>
      </c>
      <c r="C455" s="89" t="s">
        <v>1367</v>
      </c>
      <c r="D455" s="89">
        <v>0.28000000000000003</v>
      </c>
      <c r="E455" s="89">
        <v>12</v>
      </c>
      <c r="F455" s="89">
        <v>12</v>
      </c>
    </row>
    <row r="456" spans="1:6" ht="14.25" x14ac:dyDescent="0.3">
      <c r="A456" s="89" t="s">
        <v>586</v>
      </c>
      <c r="B456" s="89" t="s">
        <v>1368</v>
      </c>
      <c r="C456" s="89" t="s">
        <v>1369</v>
      </c>
      <c r="D456" s="89">
        <v>0.28000000000000003</v>
      </c>
      <c r="E456" s="89">
        <v>12</v>
      </c>
      <c r="F456" s="89">
        <v>12</v>
      </c>
    </row>
    <row r="457" spans="1:6" ht="14.25" x14ac:dyDescent="0.3">
      <c r="A457" s="89" t="s">
        <v>586</v>
      </c>
      <c r="B457" s="89" t="s">
        <v>1370</v>
      </c>
      <c r="C457" s="89" t="s">
        <v>1371</v>
      </c>
      <c r="D457" s="89">
        <v>0.28000000000000003</v>
      </c>
      <c r="E457" s="89">
        <v>12</v>
      </c>
      <c r="F457" s="89">
        <v>12</v>
      </c>
    </row>
    <row r="458" spans="1:6" ht="14.25" x14ac:dyDescent="0.3">
      <c r="A458" s="89" t="s">
        <v>586</v>
      </c>
      <c r="B458" s="89" t="s">
        <v>1372</v>
      </c>
      <c r="C458" s="89" t="s">
        <v>1373</v>
      </c>
      <c r="D458" s="89">
        <v>0.28000000000000003</v>
      </c>
      <c r="E458" s="89">
        <v>12</v>
      </c>
      <c r="F458" s="89">
        <v>12</v>
      </c>
    </row>
    <row r="459" spans="1:6" ht="14.25" x14ac:dyDescent="0.3">
      <c r="A459" s="89" t="s">
        <v>586</v>
      </c>
      <c r="B459" s="89" t="s">
        <v>1374</v>
      </c>
      <c r="C459" s="89" t="s">
        <v>1375</v>
      </c>
      <c r="D459" s="89">
        <v>0.28000000000000003</v>
      </c>
      <c r="E459" s="89">
        <v>12</v>
      </c>
      <c r="F459" s="89">
        <v>12</v>
      </c>
    </row>
    <row r="460" spans="1:6" ht="14.25" x14ac:dyDescent="0.3">
      <c r="A460" s="89" t="s">
        <v>586</v>
      </c>
      <c r="B460" s="89" t="s">
        <v>1376</v>
      </c>
      <c r="C460" s="89" t="s">
        <v>1377</v>
      </c>
      <c r="D460" s="89">
        <v>0.28000000000000003</v>
      </c>
      <c r="E460" s="89">
        <v>12</v>
      </c>
      <c r="F460" s="89">
        <v>12</v>
      </c>
    </row>
    <row r="461" spans="1:6" ht="14.25" x14ac:dyDescent="0.3">
      <c r="A461" s="89" t="s">
        <v>586</v>
      </c>
      <c r="B461" s="89" t="s">
        <v>1378</v>
      </c>
      <c r="C461" s="89" t="s">
        <v>1379</v>
      </c>
      <c r="D461" s="89">
        <v>0.28000000000000003</v>
      </c>
      <c r="E461" s="89">
        <v>12</v>
      </c>
      <c r="F461" s="89">
        <v>12</v>
      </c>
    </row>
    <row r="462" spans="1:6" ht="14.25" x14ac:dyDescent="0.3">
      <c r="A462" s="89" t="s">
        <v>586</v>
      </c>
      <c r="B462" s="89" t="s">
        <v>1380</v>
      </c>
      <c r="C462" s="89" t="s">
        <v>1381</v>
      </c>
      <c r="D462" s="89">
        <v>0.28000000000000003</v>
      </c>
      <c r="E462" s="89">
        <v>12</v>
      </c>
      <c r="F462" s="89">
        <v>12</v>
      </c>
    </row>
    <row r="463" spans="1:6" ht="14.25" x14ac:dyDescent="0.3">
      <c r="A463" s="89" t="s">
        <v>586</v>
      </c>
      <c r="B463" s="89" t="s">
        <v>1382</v>
      </c>
      <c r="C463" s="89" t="s">
        <v>1383</v>
      </c>
      <c r="D463" s="89">
        <v>0.28000000000000003</v>
      </c>
      <c r="E463" s="89">
        <v>12</v>
      </c>
      <c r="F463" s="89">
        <v>12</v>
      </c>
    </row>
    <row r="464" spans="1:6" ht="14.25" x14ac:dyDescent="0.3">
      <c r="A464" s="89" t="s">
        <v>586</v>
      </c>
      <c r="B464" s="89" t="s">
        <v>1384</v>
      </c>
      <c r="C464" s="89" t="s">
        <v>1385</v>
      </c>
      <c r="D464" s="89">
        <v>0.28000000000000003</v>
      </c>
      <c r="E464" s="89">
        <v>12</v>
      </c>
      <c r="F464" s="89">
        <v>12</v>
      </c>
    </row>
    <row r="465" spans="1:6" ht="14.25" x14ac:dyDescent="0.3">
      <c r="A465" s="89" t="s">
        <v>586</v>
      </c>
      <c r="B465" s="89" t="s">
        <v>1386</v>
      </c>
      <c r="C465" s="89" t="s">
        <v>1387</v>
      </c>
      <c r="D465" s="89">
        <v>0.28000000000000003</v>
      </c>
      <c r="E465" s="89">
        <v>12</v>
      </c>
      <c r="F465" s="89">
        <v>12</v>
      </c>
    </row>
    <row r="466" spans="1:6" ht="14.25" x14ac:dyDescent="0.3">
      <c r="A466" s="89" t="s">
        <v>586</v>
      </c>
      <c r="B466" s="89" t="s">
        <v>1388</v>
      </c>
      <c r="C466" s="89" t="s">
        <v>1389</v>
      </c>
      <c r="D466" s="89">
        <v>0.28000000000000003</v>
      </c>
      <c r="E466" s="89">
        <v>12</v>
      </c>
      <c r="F466" s="89">
        <v>12</v>
      </c>
    </row>
    <row r="467" spans="1:6" ht="14.25" x14ac:dyDescent="0.3">
      <c r="A467" s="89" t="s">
        <v>586</v>
      </c>
      <c r="B467" s="89" t="s">
        <v>1390</v>
      </c>
      <c r="C467" s="89" t="s">
        <v>1391</v>
      </c>
      <c r="D467" s="89">
        <v>0.28000000000000003</v>
      </c>
      <c r="E467" s="89">
        <v>12</v>
      </c>
      <c r="F467" s="89">
        <v>12</v>
      </c>
    </row>
    <row r="468" spans="1:6" ht="14.25" x14ac:dyDescent="0.3">
      <c r="A468" s="89" t="s">
        <v>586</v>
      </c>
      <c r="B468" s="89" t="s">
        <v>1392</v>
      </c>
      <c r="C468" s="89" t="s">
        <v>1393</v>
      </c>
      <c r="D468" s="89">
        <v>0.28000000000000003</v>
      </c>
      <c r="E468" s="89">
        <v>12</v>
      </c>
      <c r="F468" s="89">
        <v>12</v>
      </c>
    </row>
    <row r="469" spans="1:6" ht="14.25" x14ac:dyDescent="0.3">
      <c r="A469" s="89" t="s">
        <v>586</v>
      </c>
      <c r="B469" s="89" t="s">
        <v>1394</v>
      </c>
      <c r="C469" s="89" t="s">
        <v>1395</v>
      </c>
      <c r="D469" s="89">
        <v>0.28000000000000003</v>
      </c>
      <c r="E469" s="89">
        <v>12</v>
      </c>
      <c r="F469" s="89">
        <v>12</v>
      </c>
    </row>
    <row r="470" spans="1:6" ht="14.25" x14ac:dyDescent="0.3">
      <c r="A470" s="89" t="s">
        <v>586</v>
      </c>
      <c r="B470" s="89" t="s">
        <v>1396</v>
      </c>
      <c r="C470" s="89" t="s">
        <v>1397</v>
      </c>
      <c r="D470" s="89">
        <v>0.28000000000000003</v>
      </c>
      <c r="E470" s="89">
        <v>12</v>
      </c>
      <c r="F470" s="89">
        <v>12</v>
      </c>
    </row>
    <row r="471" spans="1:6" ht="14.25" x14ac:dyDescent="0.3">
      <c r="A471" s="89" t="s">
        <v>586</v>
      </c>
      <c r="B471" s="89" t="s">
        <v>1398</v>
      </c>
      <c r="C471" s="89" t="s">
        <v>1399</v>
      </c>
      <c r="D471" s="89">
        <v>0.28000000000000003</v>
      </c>
      <c r="E471" s="89">
        <v>12</v>
      </c>
      <c r="F471" s="89">
        <v>12</v>
      </c>
    </row>
    <row r="472" spans="1:6" ht="14.25" x14ac:dyDescent="0.3">
      <c r="A472" s="89" t="s">
        <v>586</v>
      </c>
      <c r="B472" s="89" t="s">
        <v>1400</v>
      </c>
      <c r="C472" s="89" t="s">
        <v>1401</v>
      </c>
      <c r="D472" s="89">
        <v>0.28000000000000003</v>
      </c>
      <c r="E472" s="89">
        <v>12</v>
      </c>
      <c r="F472" s="89">
        <v>12</v>
      </c>
    </row>
    <row r="473" spans="1:6" ht="14.25" x14ac:dyDescent="0.3">
      <c r="A473" s="89" t="s">
        <v>586</v>
      </c>
      <c r="B473" s="89" t="s">
        <v>1402</v>
      </c>
      <c r="C473" s="89" t="s">
        <v>1403</v>
      </c>
      <c r="D473" s="89">
        <v>0.28000000000000003</v>
      </c>
      <c r="E473" s="89">
        <v>12</v>
      </c>
      <c r="F473" s="89">
        <v>12</v>
      </c>
    </row>
    <row r="474" spans="1:6" ht="14.25" x14ac:dyDescent="0.3">
      <c r="A474" s="89" t="s">
        <v>586</v>
      </c>
      <c r="B474" s="89" t="s">
        <v>1404</v>
      </c>
      <c r="C474" s="89" t="s">
        <v>1405</v>
      </c>
      <c r="D474" s="89">
        <v>0.28000000000000003</v>
      </c>
      <c r="E474" s="89">
        <v>12</v>
      </c>
      <c r="F474" s="89">
        <v>12</v>
      </c>
    </row>
    <row r="475" spans="1:6" ht="14.25" x14ac:dyDescent="0.3">
      <c r="A475" s="89" t="s">
        <v>586</v>
      </c>
      <c r="B475" s="89" t="s">
        <v>1406</v>
      </c>
      <c r="C475" s="89" t="s">
        <v>1407</v>
      </c>
      <c r="D475" s="89">
        <v>0.28000000000000003</v>
      </c>
      <c r="E475" s="89">
        <v>12</v>
      </c>
      <c r="F475" s="89">
        <v>12</v>
      </c>
    </row>
    <row r="476" spans="1:6" ht="14.25" x14ac:dyDescent="0.3">
      <c r="A476" s="89" t="s">
        <v>586</v>
      </c>
      <c r="B476" s="89" t="s">
        <v>1408</v>
      </c>
      <c r="C476" s="89" t="s">
        <v>1409</v>
      </c>
      <c r="D476" s="89">
        <v>0.28000000000000003</v>
      </c>
      <c r="E476" s="89">
        <v>12</v>
      </c>
      <c r="F476" s="89">
        <v>12</v>
      </c>
    </row>
    <row r="477" spans="1:6" ht="14.25" x14ac:dyDescent="0.3">
      <c r="A477" s="89" t="s">
        <v>586</v>
      </c>
      <c r="B477" s="89" t="s">
        <v>1410</v>
      </c>
      <c r="C477" s="89" t="s">
        <v>1411</v>
      </c>
      <c r="D477" s="89">
        <v>0.28000000000000003</v>
      </c>
      <c r="E477" s="89">
        <v>12</v>
      </c>
      <c r="F477" s="89">
        <v>12</v>
      </c>
    </row>
    <row r="478" spans="1:6" ht="14.25" x14ac:dyDescent="0.3">
      <c r="A478" s="89" t="s">
        <v>586</v>
      </c>
      <c r="B478" s="89" t="s">
        <v>1412</v>
      </c>
      <c r="C478" s="89" t="s">
        <v>1413</v>
      </c>
      <c r="D478" s="89">
        <v>0.28000000000000003</v>
      </c>
      <c r="E478" s="89">
        <v>12</v>
      </c>
      <c r="F478" s="89">
        <v>12</v>
      </c>
    </row>
    <row r="479" spans="1:6" ht="14.25" x14ac:dyDescent="0.3">
      <c r="A479" s="89" t="s">
        <v>586</v>
      </c>
      <c r="B479" s="89" t="s">
        <v>1414</v>
      </c>
      <c r="C479" s="89" t="s">
        <v>1415</v>
      </c>
      <c r="D479" s="89">
        <v>0.28000000000000003</v>
      </c>
      <c r="E479" s="89">
        <v>12</v>
      </c>
      <c r="F479" s="89">
        <v>12</v>
      </c>
    </row>
    <row r="480" spans="1:6" ht="14.25" x14ac:dyDescent="0.3">
      <c r="A480" s="89" t="s">
        <v>586</v>
      </c>
      <c r="B480" s="89" t="s">
        <v>1416</v>
      </c>
      <c r="C480" s="89" t="s">
        <v>1417</v>
      </c>
      <c r="D480" s="89">
        <v>0.28000000000000003</v>
      </c>
      <c r="E480" s="89">
        <v>12</v>
      </c>
      <c r="F480" s="89">
        <v>12</v>
      </c>
    </row>
    <row r="481" spans="1:6" ht="14.25" x14ac:dyDescent="0.3">
      <c r="A481" s="89" t="s">
        <v>586</v>
      </c>
      <c r="B481" s="89" t="s">
        <v>1418</v>
      </c>
      <c r="C481" s="89" t="s">
        <v>1419</v>
      </c>
      <c r="D481" s="89">
        <v>0.28000000000000003</v>
      </c>
      <c r="E481" s="89">
        <v>12</v>
      </c>
      <c r="F481" s="89">
        <v>12</v>
      </c>
    </row>
    <row r="482" spans="1:6" ht="14.25" x14ac:dyDescent="0.3">
      <c r="A482" s="89" t="s">
        <v>586</v>
      </c>
      <c r="B482" s="89" t="s">
        <v>1420</v>
      </c>
      <c r="C482" s="89" t="s">
        <v>1421</v>
      </c>
      <c r="D482" s="89">
        <v>0.28000000000000003</v>
      </c>
      <c r="E482" s="89">
        <v>12</v>
      </c>
      <c r="F482" s="89">
        <v>12</v>
      </c>
    </row>
    <row r="483" spans="1:6" ht="14.25" x14ac:dyDescent="0.3">
      <c r="A483" s="89" t="s">
        <v>586</v>
      </c>
      <c r="B483" s="89" t="s">
        <v>1422</v>
      </c>
      <c r="C483" s="89" t="s">
        <v>1423</v>
      </c>
      <c r="D483" s="89">
        <v>0.28000000000000003</v>
      </c>
      <c r="E483" s="89">
        <v>12</v>
      </c>
      <c r="F483" s="89">
        <v>12</v>
      </c>
    </row>
    <row r="484" spans="1:6" ht="14.25" x14ac:dyDescent="0.3">
      <c r="A484" s="89" t="s">
        <v>586</v>
      </c>
      <c r="B484" s="89" t="s">
        <v>1424</v>
      </c>
      <c r="C484" s="89" t="s">
        <v>1425</v>
      </c>
      <c r="D484" s="89">
        <v>0.28000000000000003</v>
      </c>
      <c r="E484" s="89">
        <v>12</v>
      </c>
      <c r="F484" s="89">
        <v>12</v>
      </c>
    </row>
    <row r="485" spans="1:6" ht="14.25" x14ac:dyDescent="0.3">
      <c r="A485" s="89" t="s">
        <v>586</v>
      </c>
      <c r="B485" s="89" t="s">
        <v>1426</v>
      </c>
      <c r="C485" s="89" t="s">
        <v>1427</v>
      </c>
      <c r="D485" s="89">
        <v>0.28000000000000003</v>
      </c>
      <c r="E485" s="89">
        <v>12</v>
      </c>
      <c r="F485" s="89">
        <v>12</v>
      </c>
    </row>
    <row r="486" spans="1:6" ht="14.25" x14ac:dyDescent="0.3">
      <c r="A486" s="89" t="s">
        <v>586</v>
      </c>
      <c r="B486" s="89" t="s">
        <v>1428</v>
      </c>
      <c r="C486" s="89" t="s">
        <v>1429</v>
      </c>
      <c r="D486" s="89">
        <v>0.28000000000000003</v>
      </c>
      <c r="E486" s="89">
        <v>12</v>
      </c>
      <c r="F486" s="89">
        <v>12</v>
      </c>
    </row>
    <row r="487" spans="1:6" ht="14.25" x14ac:dyDescent="0.3">
      <c r="A487" s="89" t="s">
        <v>586</v>
      </c>
      <c r="B487" s="89" t="s">
        <v>1430</v>
      </c>
      <c r="C487" s="89" t="s">
        <v>1431</v>
      </c>
      <c r="D487" s="89">
        <v>0.28000000000000003</v>
      </c>
      <c r="E487" s="89">
        <v>12</v>
      </c>
      <c r="F487" s="89">
        <v>12</v>
      </c>
    </row>
    <row r="488" spans="1:6" ht="14.25" x14ac:dyDescent="0.3">
      <c r="A488" s="89" t="s">
        <v>586</v>
      </c>
      <c r="B488" s="89" t="s">
        <v>1432</v>
      </c>
      <c r="C488" s="89" t="s">
        <v>1433</v>
      </c>
      <c r="D488" s="89">
        <v>0.28000000000000003</v>
      </c>
      <c r="E488" s="89">
        <v>12</v>
      </c>
      <c r="F488" s="89">
        <v>12</v>
      </c>
    </row>
    <row r="489" spans="1:6" ht="14.25" x14ac:dyDescent="0.3">
      <c r="A489" s="89" t="s">
        <v>586</v>
      </c>
      <c r="B489" s="89" t="s">
        <v>1434</v>
      </c>
      <c r="C489" s="89" t="s">
        <v>1435</v>
      </c>
      <c r="D489" s="89">
        <v>0.28000000000000003</v>
      </c>
      <c r="E489" s="89">
        <v>12</v>
      </c>
      <c r="F489" s="89">
        <v>12</v>
      </c>
    </row>
    <row r="490" spans="1:6" ht="14.25" x14ac:dyDescent="0.3">
      <c r="A490" s="89" t="s">
        <v>586</v>
      </c>
      <c r="B490" s="89" t="s">
        <v>1436</v>
      </c>
      <c r="C490" s="89" t="s">
        <v>1437</v>
      </c>
      <c r="D490" s="89">
        <v>0.28000000000000003</v>
      </c>
      <c r="E490" s="89">
        <v>12</v>
      </c>
      <c r="F490" s="89">
        <v>12</v>
      </c>
    </row>
    <row r="491" spans="1:6" ht="14.25" x14ac:dyDescent="0.3">
      <c r="A491" s="89" t="s">
        <v>586</v>
      </c>
      <c r="B491" s="89" t="s">
        <v>1438</v>
      </c>
      <c r="C491" s="89" t="s">
        <v>1439</v>
      </c>
      <c r="D491" s="89">
        <v>0.28000000000000003</v>
      </c>
      <c r="E491" s="89">
        <v>12</v>
      </c>
      <c r="F491" s="89">
        <v>12</v>
      </c>
    </row>
    <row r="492" spans="1:6" ht="14.25" x14ac:dyDescent="0.3">
      <c r="A492" s="89" t="s">
        <v>586</v>
      </c>
      <c r="B492" s="89" t="s">
        <v>1440</v>
      </c>
      <c r="C492" s="89" t="s">
        <v>1441</v>
      </c>
      <c r="D492" s="89">
        <v>0.28000000000000003</v>
      </c>
      <c r="E492" s="89">
        <v>12</v>
      </c>
      <c r="F492" s="89">
        <v>12</v>
      </c>
    </row>
    <row r="493" spans="1:6" ht="14.25" x14ac:dyDescent="0.3">
      <c r="A493" s="89" t="s">
        <v>586</v>
      </c>
      <c r="B493" s="89" t="s">
        <v>1442</v>
      </c>
      <c r="C493" s="89" t="s">
        <v>1443</v>
      </c>
      <c r="D493" s="89">
        <v>0.28000000000000003</v>
      </c>
      <c r="E493" s="89">
        <v>12</v>
      </c>
      <c r="F493" s="89">
        <v>12</v>
      </c>
    </row>
    <row r="494" spans="1:6" ht="14.25" x14ac:dyDescent="0.3">
      <c r="A494" s="89" t="s">
        <v>586</v>
      </c>
      <c r="B494" s="89" t="s">
        <v>1444</v>
      </c>
      <c r="C494" s="89" t="s">
        <v>1445</v>
      </c>
      <c r="D494" s="89">
        <v>0.28000000000000003</v>
      </c>
      <c r="E494" s="89">
        <v>12</v>
      </c>
      <c r="F494" s="89">
        <v>12</v>
      </c>
    </row>
    <row r="495" spans="1:6" ht="14.25" x14ac:dyDescent="0.3">
      <c r="A495" s="89" t="s">
        <v>586</v>
      </c>
      <c r="B495" s="89" t="s">
        <v>1446</v>
      </c>
      <c r="C495" s="89" t="s">
        <v>1447</v>
      </c>
      <c r="D495" s="89">
        <v>0.28000000000000003</v>
      </c>
      <c r="E495" s="89">
        <v>12</v>
      </c>
      <c r="F495" s="89">
        <v>12</v>
      </c>
    </row>
    <row r="496" spans="1:6" ht="14.25" x14ac:dyDescent="0.3">
      <c r="A496" s="89" t="s">
        <v>586</v>
      </c>
      <c r="B496" s="89" t="s">
        <v>1448</v>
      </c>
      <c r="C496" s="89" t="s">
        <v>1449</v>
      </c>
      <c r="D496" s="89">
        <v>0.28000000000000003</v>
      </c>
      <c r="E496" s="89">
        <v>12</v>
      </c>
      <c r="F496" s="89">
        <v>12</v>
      </c>
    </row>
    <row r="497" spans="1:6" ht="14.25" x14ac:dyDescent="0.3">
      <c r="A497" s="89" t="s">
        <v>586</v>
      </c>
      <c r="B497" s="89" t="s">
        <v>1450</v>
      </c>
      <c r="C497" s="89" t="s">
        <v>1451</v>
      </c>
      <c r="D497" s="89">
        <v>0.28000000000000003</v>
      </c>
      <c r="E497" s="89">
        <v>12</v>
      </c>
      <c r="F497" s="89">
        <v>12</v>
      </c>
    </row>
    <row r="498" spans="1:6" ht="14.25" x14ac:dyDescent="0.3">
      <c r="A498" s="89" t="s">
        <v>586</v>
      </c>
      <c r="B498" s="89" t="s">
        <v>1452</v>
      </c>
      <c r="C498" s="89" t="s">
        <v>1453</v>
      </c>
      <c r="D498" s="89">
        <v>0.28000000000000003</v>
      </c>
      <c r="E498" s="89">
        <v>12</v>
      </c>
      <c r="F498" s="89">
        <v>12</v>
      </c>
    </row>
    <row r="499" spans="1:6" ht="14.25" x14ac:dyDescent="0.3">
      <c r="A499" s="89" t="s">
        <v>586</v>
      </c>
      <c r="B499" s="89" t="s">
        <v>1454</v>
      </c>
      <c r="C499" s="89" t="s">
        <v>1455</v>
      </c>
      <c r="D499" s="89">
        <v>0.28000000000000003</v>
      </c>
      <c r="E499" s="89">
        <v>12</v>
      </c>
      <c r="F499" s="89">
        <v>12</v>
      </c>
    </row>
    <row r="500" spans="1:6" ht="14.25" x14ac:dyDescent="0.3">
      <c r="A500" s="89" t="s">
        <v>586</v>
      </c>
      <c r="B500" s="89" t="s">
        <v>1456</v>
      </c>
      <c r="C500" s="89" t="s">
        <v>1457</v>
      </c>
      <c r="D500" s="89">
        <v>0.28000000000000003</v>
      </c>
      <c r="E500" s="89">
        <v>12</v>
      </c>
      <c r="F500" s="89">
        <v>12</v>
      </c>
    </row>
    <row r="501" spans="1:6" ht="14.25" x14ac:dyDescent="0.3">
      <c r="A501" s="89" t="s">
        <v>586</v>
      </c>
      <c r="B501" s="89" t="s">
        <v>1458</v>
      </c>
      <c r="C501" s="89" t="s">
        <v>1459</v>
      </c>
      <c r="D501" s="89">
        <v>0.28000000000000003</v>
      </c>
      <c r="E501" s="89">
        <v>12</v>
      </c>
      <c r="F501" s="89">
        <v>12</v>
      </c>
    </row>
    <row r="502" spans="1:6" ht="14.25" x14ac:dyDescent="0.3">
      <c r="A502" s="89" t="s">
        <v>586</v>
      </c>
      <c r="B502" s="89" t="s">
        <v>1460</v>
      </c>
      <c r="C502" s="89" t="s">
        <v>1461</v>
      </c>
      <c r="D502" s="89">
        <v>0.28000000000000003</v>
      </c>
      <c r="E502" s="89">
        <v>12</v>
      </c>
      <c r="F502" s="89">
        <v>12</v>
      </c>
    </row>
    <row r="503" spans="1:6" ht="14.25" x14ac:dyDescent="0.3">
      <c r="A503" s="89" t="s">
        <v>586</v>
      </c>
      <c r="B503" s="89" t="s">
        <v>1462</v>
      </c>
      <c r="C503" s="89" t="s">
        <v>1463</v>
      </c>
      <c r="D503" s="89">
        <v>0.28000000000000003</v>
      </c>
      <c r="E503" s="89">
        <v>12</v>
      </c>
      <c r="F503" s="89">
        <v>12</v>
      </c>
    </row>
    <row r="504" spans="1:6" ht="14.25" x14ac:dyDescent="0.3">
      <c r="A504" s="89" t="s">
        <v>586</v>
      </c>
      <c r="B504" s="89" t="s">
        <v>1464</v>
      </c>
      <c r="C504" s="89" t="s">
        <v>1465</v>
      </c>
      <c r="D504" s="89">
        <v>0.28000000000000003</v>
      </c>
      <c r="E504" s="89">
        <v>12</v>
      </c>
      <c r="F504" s="89">
        <v>12</v>
      </c>
    </row>
    <row r="505" spans="1:6" ht="14.25" x14ac:dyDescent="0.3">
      <c r="A505" s="89" t="s">
        <v>586</v>
      </c>
      <c r="B505" s="89" t="s">
        <v>1466</v>
      </c>
      <c r="C505" s="89" t="s">
        <v>1467</v>
      </c>
      <c r="D505" s="89">
        <v>0.28000000000000003</v>
      </c>
      <c r="E505" s="89">
        <v>12</v>
      </c>
      <c r="F505" s="89">
        <v>12</v>
      </c>
    </row>
    <row r="506" spans="1:6" ht="14.25" x14ac:dyDescent="0.3">
      <c r="A506" s="89" t="s">
        <v>586</v>
      </c>
      <c r="B506" s="89" t="s">
        <v>1468</v>
      </c>
      <c r="C506" s="89" t="s">
        <v>1469</v>
      </c>
      <c r="D506" s="89">
        <v>0.28000000000000003</v>
      </c>
      <c r="E506" s="89">
        <v>12</v>
      </c>
      <c r="F506" s="89">
        <v>12</v>
      </c>
    </row>
    <row r="507" spans="1:6" ht="14.25" x14ac:dyDescent="0.3">
      <c r="A507" s="89" t="s">
        <v>586</v>
      </c>
      <c r="B507" s="89" t="s">
        <v>1470</v>
      </c>
      <c r="C507" s="89" t="s">
        <v>1471</v>
      </c>
      <c r="D507" s="89">
        <v>0.28000000000000003</v>
      </c>
      <c r="E507" s="89">
        <v>12</v>
      </c>
      <c r="F507" s="89">
        <v>12</v>
      </c>
    </row>
    <row r="508" spans="1:6" ht="14.25" x14ac:dyDescent="0.3">
      <c r="A508" s="89" t="s">
        <v>586</v>
      </c>
      <c r="B508" s="89" t="s">
        <v>1472</v>
      </c>
      <c r="C508" s="89" t="s">
        <v>1473</v>
      </c>
      <c r="D508" s="89">
        <v>0.28000000000000003</v>
      </c>
      <c r="E508" s="89">
        <v>12</v>
      </c>
      <c r="F508" s="89">
        <v>12</v>
      </c>
    </row>
    <row r="509" spans="1:6" ht="14.25" x14ac:dyDescent="0.3">
      <c r="A509" s="89" t="s">
        <v>586</v>
      </c>
      <c r="B509" s="89" t="s">
        <v>1474</v>
      </c>
      <c r="C509" s="89" t="s">
        <v>1475</v>
      </c>
      <c r="D509" s="89">
        <v>0.28000000000000003</v>
      </c>
      <c r="E509" s="89">
        <v>12</v>
      </c>
      <c r="F509" s="89">
        <v>12</v>
      </c>
    </row>
    <row r="510" spans="1:6" ht="14.25" x14ac:dyDescent="0.3">
      <c r="A510" s="89" t="s">
        <v>586</v>
      </c>
      <c r="B510" s="89" t="s">
        <v>1476</v>
      </c>
      <c r="C510" s="89" t="s">
        <v>1477</v>
      </c>
      <c r="D510" s="89">
        <v>0.28000000000000003</v>
      </c>
      <c r="E510" s="89">
        <v>12</v>
      </c>
      <c r="F510" s="89">
        <v>12</v>
      </c>
    </row>
    <row r="511" spans="1:6" ht="14.25" x14ac:dyDescent="0.3">
      <c r="A511" s="89" t="s">
        <v>586</v>
      </c>
      <c r="B511" s="89" t="s">
        <v>1478</v>
      </c>
      <c r="C511" s="89" t="s">
        <v>1479</v>
      </c>
      <c r="D511" s="89">
        <v>0.28000000000000003</v>
      </c>
      <c r="E511" s="89">
        <v>12</v>
      </c>
      <c r="F511" s="89">
        <v>12</v>
      </c>
    </row>
    <row r="512" spans="1:6" ht="14.25" x14ac:dyDescent="0.3">
      <c r="A512" s="89" t="s">
        <v>586</v>
      </c>
      <c r="B512" s="89" t="s">
        <v>1480</v>
      </c>
      <c r="C512" s="89" t="s">
        <v>1481</v>
      </c>
      <c r="D512" s="89">
        <v>0.28000000000000003</v>
      </c>
      <c r="E512" s="89">
        <v>12</v>
      </c>
      <c r="F512" s="89">
        <v>12</v>
      </c>
    </row>
    <row r="513" spans="1:6" ht="14.25" x14ac:dyDescent="0.3">
      <c r="A513" s="89" t="s">
        <v>586</v>
      </c>
      <c r="B513" s="89" t="s">
        <v>1482</v>
      </c>
      <c r="C513" s="89" t="s">
        <v>1483</v>
      </c>
      <c r="D513" s="89">
        <v>0.28000000000000003</v>
      </c>
      <c r="E513" s="89">
        <v>12</v>
      </c>
      <c r="F513" s="89">
        <v>12</v>
      </c>
    </row>
    <row r="514" spans="1:6" ht="14.25" x14ac:dyDescent="0.3">
      <c r="A514" s="89" t="s">
        <v>586</v>
      </c>
      <c r="B514" s="89" t="s">
        <v>1484</v>
      </c>
      <c r="C514" s="89" t="s">
        <v>1485</v>
      </c>
      <c r="D514" s="89">
        <v>0.28000000000000003</v>
      </c>
      <c r="E514" s="89">
        <v>12</v>
      </c>
      <c r="F514" s="89">
        <v>12</v>
      </c>
    </row>
    <row r="515" spans="1:6" ht="14.25" x14ac:dyDescent="0.3">
      <c r="A515" s="89" t="s">
        <v>586</v>
      </c>
      <c r="B515" s="89" t="s">
        <v>1486</v>
      </c>
      <c r="C515" s="89" t="s">
        <v>1487</v>
      </c>
      <c r="D515" s="89">
        <v>0.28000000000000003</v>
      </c>
      <c r="E515" s="89">
        <v>12</v>
      </c>
      <c r="F515" s="89">
        <v>12</v>
      </c>
    </row>
    <row r="516" spans="1:6" ht="14.25" x14ac:dyDescent="0.3">
      <c r="A516" s="89" t="s">
        <v>586</v>
      </c>
      <c r="B516" s="89" t="s">
        <v>1488</v>
      </c>
      <c r="C516" s="89" t="s">
        <v>1489</v>
      </c>
      <c r="D516" s="89">
        <v>0.28000000000000003</v>
      </c>
      <c r="E516" s="89">
        <v>12</v>
      </c>
      <c r="F516" s="89">
        <v>12</v>
      </c>
    </row>
    <row r="517" spans="1:6" ht="14.25" x14ac:dyDescent="0.3">
      <c r="A517" s="89" t="s">
        <v>586</v>
      </c>
      <c r="B517" s="91">
        <v>5420</v>
      </c>
      <c r="C517" s="89" t="s">
        <v>1490</v>
      </c>
      <c r="D517" s="89">
        <v>0.28000000000000003</v>
      </c>
      <c r="E517" s="89">
        <v>8.6</v>
      </c>
      <c r="F517" s="89">
        <v>8.6</v>
      </c>
    </row>
    <row r="518" spans="1:6" ht="14.25" x14ac:dyDescent="0.3">
      <c r="A518" s="89" t="s">
        <v>586</v>
      </c>
      <c r="B518" s="89" t="s">
        <v>1491</v>
      </c>
      <c r="C518" s="89" t="s">
        <v>1492</v>
      </c>
      <c r="D518" s="89">
        <v>0.28000000000000003</v>
      </c>
      <c r="E518" s="89">
        <v>15</v>
      </c>
      <c r="F518" s="89">
        <v>15</v>
      </c>
    </row>
    <row r="519" spans="1:6" ht="14.25" x14ac:dyDescent="0.3">
      <c r="A519" s="89" t="s">
        <v>586</v>
      </c>
      <c r="B519" s="89" t="s">
        <v>1493</v>
      </c>
      <c r="C519" s="89" t="s">
        <v>1494</v>
      </c>
      <c r="D519" s="89">
        <v>0.28000000000000003</v>
      </c>
      <c r="E519" s="89">
        <v>15</v>
      </c>
      <c r="F519" s="89">
        <v>15</v>
      </c>
    </row>
    <row r="520" spans="1:6" ht="14.25" x14ac:dyDescent="0.3">
      <c r="A520" s="89" t="s">
        <v>586</v>
      </c>
      <c r="B520" s="89" t="s">
        <v>1495</v>
      </c>
      <c r="C520" s="89" t="s">
        <v>1496</v>
      </c>
      <c r="D520" s="89">
        <v>0.28000000000000003</v>
      </c>
      <c r="E520" s="89">
        <v>15</v>
      </c>
      <c r="F520" s="89">
        <v>15</v>
      </c>
    </row>
    <row r="521" spans="1:6" ht="14.25" x14ac:dyDescent="0.3">
      <c r="A521" s="89" t="s">
        <v>586</v>
      </c>
      <c r="B521" s="89" t="s">
        <v>1497</v>
      </c>
      <c r="C521" s="89" t="s">
        <v>1498</v>
      </c>
      <c r="D521" s="89">
        <v>0.28000000000000003</v>
      </c>
      <c r="E521" s="89">
        <v>15</v>
      </c>
      <c r="F521" s="89">
        <v>15</v>
      </c>
    </row>
    <row r="522" spans="1:6" ht="14.25" x14ac:dyDescent="0.3">
      <c r="A522" s="89" t="s">
        <v>586</v>
      </c>
      <c r="B522" s="89" t="s">
        <v>1499</v>
      </c>
      <c r="C522" s="89" t="s">
        <v>1500</v>
      </c>
      <c r="D522" s="89">
        <v>0.28000000000000003</v>
      </c>
      <c r="E522" s="89">
        <v>15</v>
      </c>
      <c r="F522" s="89">
        <v>15</v>
      </c>
    </row>
    <row r="523" spans="1:6" ht="14.25" x14ac:dyDescent="0.3">
      <c r="A523" s="89" t="s">
        <v>586</v>
      </c>
      <c r="B523" s="89" t="s">
        <v>1501</v>
      </c>
      <c r="C523" s="89" t="s">
        <v>1502</v>
      </c>
      <c r="D523" s="89">
        <v>0.28000000000000003</v>
      </c>
      <c r="E523" s="89">
        <v>15</v>
      </c>
      <c r="F523" s="89">
        <v>15</v>
      </c>
    </row>
    <row r="524" spans="1:6" ht="14.25" x14ac:dyDescent="0.3">
      <c r="A524" s="89" t="s">
        <v>586</v>
      </c>
      <c r="B524" s="89" t="s">
        <v>1503</v>
      </c>
      <c r="C524" s="89" t="s">
        <v>1504</v>
      </c>
      <c r="D524" s="89">
        <v>0.28000000000000003</v>
      </c>
      <c r="E524" s="89">
        <v>15</v>
      </c>
      <c r="F524" s="89">
        <v>15</v>
      </c>
    </row>
    <row r="525" spans="1:6" ht="14.25" x14ac:dyDescent="0.3">
      <c r="A525" s="89" t="s">
        <v>586</v>
      </c>
      <c r="B525" s="89" t="s">
        <v>1505</v>
      </c>
      <c r="C525" s="89" t="s">
        <v>1506</v>
      </c>
      <c r="D525" s="89">
        <v>0.28000000000000003</v>
      </c>
      <c r="E525" s="89">
        <v>15</v>
      </c>
      <c r="F525" s="89">
        <v>15</v>
      </c>
    </row>
    <row r="526" spans="1:6" ht="14.25" x14ac:dyDescent="0.3">
      <c r="A526" s="89" t="s">
        <v>586</v>
      </c>
      <c r="B526" s="89" t="s">
        <v>1507</v>
      </c>
      <c r="C526" s="89" t="s">
        <v>1508</v>
      </c>
      <c r="D526" s="89">
        <v>0.28000000000000003</v>
      </c>
      <c r="E526" s="89">
        <v>15</v>
      </c>
      <c r="F526" s="89">
        <v>15</v>
      </c>
    </row>
    <row r="527" spans="1:6" ht="14.25" x14ac:dyDescent="0.3">
      <c r="A527" s="89" t="s">
        <v>586</v>
      </c>
      <c r="B527" s="89" t="s">
        <v>1509</v>
      </c>
      <c r="C527" s="89" t="s">
        <v>1510</v>
      </c>
      <c r="D527" s="89">
        <v>0.28000000000000003</v>
      </c>
      <c r="E527" s="89">
        <v>15</v>
      </c>
      <c r="F527" s="89">
        <v>15</v>
      </c>
    </row>
    <row r="528" spans="1:6" ht="14.25" x14ac:dyDescent="0.3">
      <c r="A528" s="89" t="s">
        <v>586</v>
      </c>
      <c r="B528" s="89" t="s">
        <v>1511</v>
      </c>
      <c r="C528" s="89" t="s">
        <v>1512</v>
      </c>
      <c r="D528" s="89">
        <v>0.28000000000000003</v>
      </c>
      <c r="E528" s="89">
        <v>15</v>
      </c>
      <c r="F528" s="89">
        <v>15</v>
      </c>
    </row>
    <row r="529" spans="1:6" ht="14.25" x14ac:dyDescent="0.3">
      <c r="A529" s="89" t="s">
        <v>586</v>
      </c>
      <c r="B529" s="89" t="s">
        <v>1513</v>
      </c>
      <c r="C529" s="89" t="s">
        <v>1514</v>
      </c>
      <c r="D529" s="89">
        <v>0.28000000000000003</v>
      </c>
      <c r="E529" s="89">
        <v>15</v>
      </c>
      <c r="F529" s="89">
        <v>15</v>
      </c>
    </row>
    <row r="530" spans="1:6" ht="14.25" x14ac:dyDescent="0.3">
      <c r="A530" s="89" t="s">
        <v>586</v>
      </c>
      <c r="B530" s="89" t="s">
        <v>1515</v>
      </c>
      <c r="C530" s="89" t="s">
        <v>1516</v>
      </c>
      <c r="D530" s="89">
        <v>0.28000000000000003</v>
      </c>
      <c r="E530" s="89">
        <v>15</v>
      </c>
      <c r="F530" s="89">
        <v>15</v>
      </c>
    </row>
    <row r="531" spans="1:6" ht="14.25" x14ac:dyDescent="0.3">
      <c r="A531" s="89" t="s">
        <v>586</v>
      </c>
      <c r="B531" s="89" t="s">
        <v>1517</v>
      </c>
      <c r="C531" s="89" t="s">
        <v>1518</v>
      </c>
      <c r="D531" s="89">
        <v>0.28000000000000003</v>
      </c>
      <c r="E531" s="89">
        <v>15</v>
      </c>
      <c r="F531" s="89">
        <v>15</v>
      </c>
    </row>
    <row r="532" spans="1:6" ht="14.25" x14ac:dyDescent="0.3">
      <c r="A532" s="89" t="s">
        <v>586</v>
      </c>
      <c r="B532" s="89" t="s">
        <v>1519</v>
      </c>
      <c r="C532" s="89" t="s">
        <v>1520</v>
      </c>
      <c r="D532" s="89">
        <v>0.28000000000000003</v>
      </c>
      <c r="E532" s="89">
        <v>15</v>
      </c>
      <c r="F532" s="89">
        <v>15</v>
      </c>
    </row>
    <row r="533" spans="1:6" ht="14.25" x14ac:dyDescent="0.3">
      <c r="A533" s="89" t="s">
        <v>586</v>
      </c>
      <c r="B533" s="89" t="s">
        <v>1521</v>
      </c>
      <c r="C533" s="89" t="s">
        <v>1522</v>
      </c>
      <c r="D533" s="89">
        <v>0.28000000000000003</v>
      </c>
      <c r="E533" s="89">
        <v>15</v>
      </c>
      <c r="F533" s="89">
        <v>15</v>
      </c>
    </row>
    <row r="534" spans="1:6" ht="14.25" x14ac:dyDescent="0.3">
      <c r="A534" s="89" t="s">
        <v>586</v>
      </c>
      <c r="B534" s="89" t="s">
        <v>1523</v>
      </c>
      <c r="C534" s="89" t="s">
        <v>1524</v>
      </c>
      <c r="D534" s="89">
        <v>0.28000000000000003</v>
      </c>
      <c r="E534" s="89">
        <v>15</v>
      </c>
      <c r="F534" s="89">
        <v>15</v>
      </c>
    </row>
    <row r="535" spans="1:6" ht="14.25" x14ac:dyDescent="0.3">
      <c r="A535" s="89" t="s">
        <v>586</v>
      </c>
      <c r="B535" s="89" t="s">
        <v>1525</v>
      </c>
      <c r="C535" s="89" t="s">
        <v>1526</v>
      </c>
      <c r="D535" s="89">
        <v>0.28000000000000003</v>
      </c>
      <c r="E535" s="89">
        <v>15</v>
      </c>
      <c r="F535" s="89">
        <v>15</v>
      </c>
    </row>
    <row r="536" spans="1:6" ht="14.25" x14ac:dyDescent="0.3">
      <c r="A536" s="89" t="s">
        <v>586</v>
      </c>
      <c r="B536" s="89" t="s">
        <v>1527</v>
      </c>
      <c r="C536" s="89" t="s">
        <v>1528</v>
      </c>
      <c r="D536" s="89">
        <v>0.28000000000000003</v>
      </c>
      <c r="E536" s="89">
        <v>15</v>
      </c>
      <c r="F536" s="89">
        <v>15</v>
      </c>
    </row>
    <row r="537" spans="1:6" ht="14.25" x14ac:dyDescent="0.3">
      <c r="A537" s="89" t="s">
        <v>586</v>
      </c>
      <c r="B537" s="89" t="s">
        <v>1529</v>
      </c>
      <c r="C537" s="89" t="s">
        <v>1530</v>
      </c>
      <c r="D537" s="89">
        <v>0.28000000000000003</v>
      </c>
      <c r="E537" s="89">
        <v>15</v>
      </c>
      <c r="F537" s="89">
        <v>15</v>
      </c>
    </row>
    <row r="538" spans="1:6" ht="14.25" x14ac:dyDescent="0.3">
      <c r="A538" s="89" t="s">
        <v>586</v>
      </c>
      <c r="B538" s="89" t="s">
        <v>1531</v>
      </c>
      <c r="C538" s="89" t="s">
        <v>1532</v>
      </c>
      <c r="D538" s="89">
        <v>0.28000000000000003</v>
      </c>
      <c r="E538" s="89">
        <v>15</v>
      </c>
      <c r="F538" s="89">
        <v>15</v>
      </c>
    </row>
    <row r="539" spans="1:6" ht="14.25" x14ac:dyDescent="0.3">
      <c r="A539" s="89" t="s">
        <v>586</v>
      </c>
      <c r="B539" s="89" t="s">
        <v>1533</v>
      </c>
      <c r="C539" s="89" t="s">
        <v>1534</v>
      </c>
      <c r="D539" s="89">
        <v>0.28000000000000003</v>
      </c>
      <c r="E539" s="89">
        <v>15</v>
      </c>
      <c r="F539" s="89">
        <v>15</v>
      </c>
    </row>
    <row r="540" spans="1:6" ht="14.25" x14ac:dyDescent="0.3">
      <c r="A540" s="89" t="s">
        <v>586</v>
      </c>
      <c r="B540" s="89" t="s">
        <v>1535</v>
      </c>
      <c r="C540" s="89" t="s">
        <v>1536</v>
      </c>
      <c r="D540" s="89">
        <v>0.28000000000000003</v>
      </c>
      <c r="E540" s="89">
        <v>15</v>
      </c>
      <c r="F540" s="89">
        <v>15</v>
      </c>
    </row>
    <row r="541" spans="1:6" ht="14.25" x14ac:dyDescent="0.3">
      <c r="A541" s="89" t="s">
        <v>586</v>
      </c>
      <c r="B541" s="89" t="s">
        <v>1537</v>
      </c>
      <c r="C541" s="89" t="s">
        <v>1538</v>
      </c>
      <c r="D541" s="89">
        <v>0.28000000000000003</v>
      </c>
      <c r="E541" s="89">
        <v>15</v>
      </c>
      <c r="F541" s="89">
        <v>15</v>
      </c>
    </row>
    <row r="542" spans="1:6" ht="14.25" x14ac:dyDescent="0.3">
      <c r="A542" s="89" t="s">
        <v>586</v>
      </c>
      <c r="B542" s="89" t="s">
        <v>1539</v>
      </c>
      <c r="C542" s="89" t="s">
        <v>1540</v>
      </c>
      <c r="D542" s="89">
        <v>0.28000000000000003</v>
      </c>
      <c r="E542" s="89">
        <v>15</v>
      </c>
      <c r="F542" s="89">
        <v>15</v>
      </c>
    </row>
    <row r="543" spans="1:6" ht="14.25" x14ac:dyDescent="0.3">
      <c r="A543" s="89" t="s">
        <v>586</v>
      </c>
      <c r="B543" s="89" t="s">
        <v>1541</v>
      </c>
      <c r="C543" s="89" t="s">
        <v>1542</v>
      </c>
      <c r="D543" s="89">
        <v>0.28000000000000003</v>
      </c>
      <c r="E543" s="89">
        <v>15</v>
      </c>
      <c r="F543" s="89">
        <v>15</v>
      </c>
    </row>
    <row r="544" spans="1:6" ht="14.25" x14ac:dyDescent="0.3">
      <c r="A544" s="89" t="s">
        <v>586</v>
      </c>
      <c r="B544" s="89" t="s">
        <v>1543</v>
      </c>
      <c r="C544" s="89" t="s">
        <v>1544</v>
      </c>
      <c r="D544" s="89">
        <v>0.28000000000000003</v>
      </c>
      <c r="E544" s="89">
        <v>15</v>
      </c>
      <c r="F544" s="89">
        <v>15</v>
      </c>
    </row>
    <row r="545" spans="1:6" ht="14.25" x14ac:dyDescent="0.3">
      <c r="A545" s="89" t="s">
        <v>586</v>
      </c>
      <c r="B545" s="89" t="s">
        <v>1545</v>
      </c>
      <c r="C545" s="89" t="s">
        <v>1546</v>
      </c>
      <c r="D545" s="89">
        <v>0.28000000000000003</v>
      </c>
      <c r="E545" s="89">
        <v>15</v>
      </c>
      <c r="F545" s="89">
        <v>15</v>
      </c>
    </row>
    <row r="546" spans="1:6" ht="14.25" x14ac:dyDescent="0.3">
      <c r="A546" s="89" t="s">
        <v>586</v>
      </c>
      <c r="B546" s="89" t="s">
        <v>1547</v>
      </c>
      <c r="C546" s="89" t="s">
        <v>1548</v>
      </c>
      <c r="D546" s="89">
        <v>0.28000000000000003</v>
      </c>
      <c r="E546" s="89">
        <v>15</v>
      </c>
      <c r="F546" s="89">
        <v>15</v>
      </c>
    </row>
    <row r="547" spans="1:6" ht="14.25" x14ac:dyDescent="0.3">
      <c r="A547" s="89" t="s">
        <v>586</v>
      </c>
      <c r="B547" s="89" t="s">
        <v>1549</v>
      </c>
      <c r="C547" s="89" t="s">
        <v>1550</v>
      </c>
      <c r="D547" s="89">
        <v>0.28000000000000003</v>
      </c>
      <c r="E547" s="89">
        <v>15</v>
      </c>
      <c r="F547" s="89">
        <v>15</v>
      </c>
    </row>
    <row r="548" spans="1:6" ht="14.25" x14ac:dyDescent="0.3">
      <c r="A548" s="89" t="s">
        <v>586</v>
      </c>
      <c r="B548" s="89" t="s">
        <v>1551</v>
      </c>
      <c r="C548" s="89" t="s">
        <v>1552</v>
      </c>
      <c r="D548" s="89">
        <v>0.28000000000000003</v>
      </c>
      <c r="E548" s="89">
        <v>15</v>
      </c>
      <c r="F548" s="89">
        <v>15</v>
      </c>
    </row>
    <row r="549" spans="1:6" ht="14.25" x14ac:dyDescent="0.3">
      <c r="A549" s="89" t="s">
        <v>586</v>
      </c>
      <c r="B549" s="89" t="s">
        <v>1553</v>
      </c>
      <c r="C549" s="89" t="s">
        <v>1554</v>
      </c>
      <c r="D549" s="89">
        <v>0.28000000000000003</v>
      </c>
      <c r="E549" s="89">
        <v>15</v>
      </c>
      <c r="F549" s="89">
        <v>15</v>
      </c>
    </row>
    <row r="550" spans="1:6" ht="14.25" x14ac:dyDescent="0.3">
      <c r="A550" s="89" t="s">
        <v>586</v>
      </c>
      <c r="B550" s="89" t="s">
        <v>1555</v>
      </c>
      <c r="C550" s="89" t="s">
        <v>1556</v>
      </c>
      <c r="D550" s="89">
        <v>0.28000000000000003</v>
      </c>
      <c r="E550" s="89">
        <v>15</v>
      </c>
      <c r="F550" s="89">
        <v>15</v>
      </c>
    </row>
    <row r="551" spans="1:6" ht="14.25" x14ac:dyDescent="0.3">
      <c r="A551" s="89" t="s">
        <v>586</v>
      </c>
      <c r="B551" s="89" t="s">
        <v>1557</v>
      </c>
      <c r="C551" s="89" t="s">
        <v>1558</v>
      </c>
      <c r="D551" s="89">
        <v>0.28000000000000003</v>
      </c>
      <c r="E551" s="89">
        <v>15</v>
      </c>
      <c r="F551" s="89">
        <v>15</v>
      </c>
    </row>
    <row r="552" spans="1:6" ht="14.25" x14ac:dyDescent="0.3">
      <c r="A552" s="89" t="s">
        <v>586</v>
      </c>
      <c r="B552" s="89" t="s">
        <v>1559</v>
      </c>
      <c r="C552" s="89" t="s">
        <v>1560</v>
      </c>
      <c r="D552" s="89">
        <v>0.28000000000000003</v>
      </c>
      <c r="E552" s="89">
        <v>15</v>
      </c>
      <c r="F552" s="89">
        <v>15</v>
      </c>
    </row>
    <row r="553" spans="1:6" ht="14.25" x14ac:dyDescent="0.3">
      <c r="A553" s="89" t="s">
        <v>586</v>
      </c>
      <c r="B553" s="89" t="s">
        <v>1561</v>
      </c>
      <c r="C553" s="89" t="s">
        <v>1562</v>
      </c>
      <c r="D553" s="89">
        <v>0.28000000000000003</v>
      </c>
      <c r="E553" s="89">
        <v>15</v>
      </c>
      <c r="F553" s="89">
        <v>15</v>
      </c>
    </row>
    <row r="554" spans="1:6" ht="14.25" x14ac:dyDescent="0.3">
      <c r="A554" s="89" t="s">
        <v>586</v>
      </c>
      <c r="B554" s="89" t="s">
        <v>1563</v>
      </c>
      <c r="C554" s="89" t="s">
        <v>1564</v>
      </c>
      <c r="D554" s="89">
        <v>0.28000000000000003</v>
      </c>
      <c r="E554" s="89">
        <v>15</v>
      </c>
      <c r="F554" s="89">
        <v>15</v>
      </c>
    </row>
    <row r="555" spans="1:6" ht="14.25" x14ac:dyDescent="0.3">
      <c r="A555" s="89" t="s">
        <v>586</v>
      </c>
      <c r="B555" s="89" t="s">
        <v>1565</v>
      </c>
      <c r="C555" s="89" t="s">
        <v>1566</v>
      </c>
      <c r="D555" s="89">
        <v>0.28000000000000003</v>
      </c>
      <c r="E555" s="89">
        <v>15</v>
      </c>
      <c r="F555" s="89">
        <v>15</v>
      </c>
    </row>
    <row r="556" spans="1:6" ht="14.25" x14ac:dyDescent="0.3">
      <c r="A556" s="89" t="s">
        <v>586</v>
      </c>
      <c r="B556" s="89" t="s">
        <v>1567</v>
      </c>
      <c r="C556" s="89" t="s">
        <v>1568</v>
      </c>
      <c r="D556" s="89">
        <v>0.28000000000000003</v>
      </c>
      <c r="E556" s="89">
        <v>15</v>
      </c>
      <c r="F556" s="89">
        <v>15</v>
      </c>
    </row>
    <row r="557" spans="1:6" ht="14.25" x14ac:dyDescent="0.3">
      <c r="A557" s="89" t="s">
        <v>586</v>
      </c>
      <c r="B557" s="89" t="s">
        <v>1569</v>
      </c>
      <c r="C557" s="89" t="s">
        <v>1570</v>
      </c>
      <c r="D557" s="89">
        <v>0.28000000000000003</v>
      </c>
      <c r="E557" s="89">
        <v>15</v>
      </c>
      <c r="F557" s="89">
        <v>15</v>
      </c>
    </row>
    <row r="558" spans="1:6" ht="14.25" x14ac:dyDescent="0.3">
      <c r="A558" s="89" t="s">
        <v>586</v>
      </c>
      <c r="B558" s="89" t="s">
        <v>1571</v>
      </c>
      <c r="C558" s="89" t="s">
        <v>1572</v>
      </c>
      <c r="D558" s="89">
        <v>0.28000000000000003</v>
      </c>
      <c r="E558" s="89">
        <v>15</v>
      </c>
      <c r="F558" s="89">
        <v>15</v>
      </c>
    </row>
    <row r="559" spans="1:6" ht="14.25" x14ac:dyDescent="0.3">
      <c r="A559" s="89" t="s">
        <v>586</v>
      </c>
      <c r="B559" s="89" t="s">
        <v>1573</v>
      </c>
      <c r="C559" s="89" t="s">
        <v>1574</v>
      </c>
      <c r="D559" s="89">
        <v>0.28000000000000003</v>
      </c>
      <c r="E559" s="89">
        <v>15</v>
      </c>
      <c r="F559" s="89">
        <v>15</v>
      </c>
    </row>
    <row r="560" spans="1:6" ht="14.25" x14ac:dyDescent="0.3">
      <c r="A560" s="89" t="s">
        <v>586</v>
      </c>
      <c r="B560" s="89" t="s">
        <v>1575</v>
      </c>
      <c r="C560" s="89" t="s">
        <v>1576</v>
      </c>
      <c r="D560" s="89">
        <v>0.28000000000000003</v>
      </c>
      <c r="E560" s="89">
        <v>15</v>
      </c>
      <c r="F560" s="89">
        <v>15</v>
      </c>
    </row>
    <row r="561" spans="1:6" ht="14.25" x14ac:dyDescent="0.3">
      <c r="A561" s="89" t="s">
        <v>586</v>
      </c>
      <c r="B561" s="89" t="s">
        <v>1577</v>
      </c>
      <c r="C561" s="89" t="s">
        <v>1578</v>
      </c>
      <c r="D561" s="89">
        <v>0.28000000000000003</v>
      </c>
      <c r="E561" s="89">
        <v>15</v>
      </c>
      <c r="F561" s="89">
        <v>15</v>
      </c>
    </row>
    <row r="562" spans="1:6" ht="14.25" x14ac:dyDescent="0.3">
      <c r="A562" s="89" t="s">
        <v>586</v>
      </c>
      <c r="B562" s="89" t="s">
        <v>1579</v>
      </c>
      <c r="C562" s="89" t="s">
        <v>1580</v>
      </c>
      <c r="D562" s="89">
        <v>0.28000000000000003</v>
      </c>
      <c r="E562" s="89">
        <v>15</v>
      </c>
      <c r="F562" s="89">
        <v>15</v>
      </c>
    </row>
    <row r="563" spans="1:6" ht="14.25" x14ac:dyDescent="0.3">
      <c r="A563" s="89" t="s">
        <v>586</v>
      </c>
      <c r="B563" s="89" t="s">
        <v>1581</v>
      </c>
      <c r="C563" s="89" t="s">
        <v>1582</v>
      </c>
      <c r="D563" s="89">
        <v>0.28000000000000003</v>
      </c>
      <c r="E563" s="89">
        <v>15</v>
      </c>
      <c r="F563" s="89">
        <v>15</v>
      </c>
    </row>
    <row r="564" spans="1:6" ht="14.25" x14ac:dyDescent="0.3">
      <c r="A564" s="89" t="s">
        <v>586</v>
      </c>
      <c r="B564" s="89" t="s">
        <v>1583</v>
      </c>
      <c r="C564" s="89" t="s">
        <v>1584</v>
      </c>
      <c r="D564" s="89">
        <v>0.28000000000000003</v>
      </c>
      <c r="E564" s="89">
        <v>15</v>
      </c>
      <c r="F564" s="89">
        <v>15</v>
      </c>
    </row>
    <row r="565" spans="1:6" ht="14.25" x14ac:dyDescent="0.3">
      <c r="A565" s="89" t="s">
        <v>586</v>
      </c>
      <c r="B565" s="89" t="s">
        <v>1585</v>
      </c>
      <c r="C565" s="89" t="s">
        <v>1586</v>
      </c>
      <c r="D565" s="89">
        <v>0.28000000000000003</v>
      </c>
      <c r="E565" s="89">
        <v>15</v>
      </c>
      <c r="F565" s="89">
        <v>15</v>
      </c>
    </row>
    <row r="566" spans="1:6" ht="14.25" x14ac:dyDescent="0.3">
      <c r="A566" s="89" t="s">
        <v>586</v>
      </c>
      <c r="B566" s="89" t="s">
        <v>1587</v>
      </c>
      <c r="C566" s="89" t="s">
        <v>1588</v>
      </c>
      <c r="D566" s="89">
        <v>0.28000000000000003</v>
      </c>
      <c r="E566" s="89">
        <v>15</v>
      </c>
      <c r="F566" s="89">
        <v>15</v>
      </c>
    </row>
    <row r="567" spans="1:6" ht="14.25" x14ac:dyDescent="0.3">
      <c r="A567" s="89" t="s">
        <v>586</v>
      </c>
      <c r="B567" s="89" t="s">
        <v>1589</v>
      </c>
      <c r="C567" s="89" t="s">
        <v>1590</v>
      </c>
      <c r="D567" s="89">
        <v>0.28000000000000003</v>
      </c>
      <c r="E567" s="89">
        <v>15</v>
      </c>
      <c r="F567" s="89">
        <v>15</v>
      </c>
    </row>
    <row r="568" spans="1:6" ht="14.25" x14ac:dyDescent="0.3">
      <c r="A568" s="89" t="s">
        <v>586</v>
      </c>
      <c r="B568" s="89" t="s">
        <v>1591</v>
      </c>
      <c r="C568" s="89" t="s">
        <v>1592</v>
      </c>
      <c r="D568" s="89">
        <v>0.28000000000000003</v>
      </c>
      <c r="E568" s="89">
        <v>15</v>
      </c>
      <c r="F568" s="89">
        <v>15</v>
      </c>
    </row>
    <row r="569" spans="1:6" ht="14.25" x14ac:dyDescent="0.3">
      <c r="A569" s="89" t="s">
        <v>586</v>
      </c>
      <c r="B569" s="89" t="s">
        <v>1593</v>
      </c>
      <c r="C569" s="89" t="s">
        <v>1594</v>
      </c>
      <c r="D569" s="89">
        <v>0.28000000000000003</v>
      </c>
      <c r="E569" s="89">
        <v>15</v>
      </c>
      <c r="F569" s="89">
        <v>15</v>
      </c>
    </row>
    <row r="570" spans="1:6" ht="14.25" x14ac:dyDescent="0.3">
      <c r="A570" s="89" t="s">
        <v>586</v>
      </c>
      <c r="B570" s="89" t="s">
        <v>1595</v>
      </c>
      <c r="C570" s="89" t="s">
        <v>1596</v>
      </c>
      <c r="D570" s="89">
        <v>0.28000000000000003</v>
      </c>
      <c r="E570" s="89">
        <v>15</v>
      </c>
      <c r="F570" s="89">
        <v>15</v>
      </c>
    </row>
    <row r="571" spans="1:6" ht="14.25" x14ac:dyDescent="0.3">
      <c r="A571" s="89" t="s">
        <v>586</v>
      </c>
      <c r="B571" s="89" t="s">
        <v>1597</v>
      </c>
      <c r="C571" s="89" t="s">
        <v>1598</v>
      </c>
      <c r="D571" s="89">
        <v>0.28000000000000003</v>
      </c>
      <c r="E571" s="89">
        <v>15</v>
      </c>
      <c r="F571" s="89">
        <v>15</v>
      </c>
    </row>
    <row r="572" spans="1:6" ht="14.25" x14ac:dyDescent="0.3">
      <c r="A572" s="89" t="s">
        <v>586</v>
      </c>
      <c r="B572" s="89" t="s">
        <v>1599</v>
      </c>
      <c r="C572" s="89" t="s">
        <v>1600</v>
      </c>
      <c r="D572" s="89">
        <v>0.28000000000000003</v>
      </c>
      <c r="E572" s="89">
        <v>15</v>
      </c>
      <c r="F572" s="89">
        <v>15</v>
      </c>
    </row>
    <row r="573" spans="1:6" ht="14.25" x14ac:dyDescent="0.3">
      <c r="A573" s="89" t="s">
        <v>586</v>
      </c>
      <c r="B573" s="89" t="s">
        <v>1601</v>
      </c>
      <c r="C573" s="89" t="s">
        <v>1602</v>
      </c>
      <c r="D573" s="89">
        <v>0.28000000000000003</v>
      </c>
      <c r="E573" s="89">
        <v>15</v>
      </c>
      <c r="F573" s="89">
        <v>15</v>
      </c>
    </row>
    <row r="574" spans="1:6" ht="14.25" x14ac:dyDescent="0.3">
      <c r="A574" s="89" t="s">
        <v>586</v>
      </c>
      <c r="B574" s="89" t="s">
        <v>1603</v>
      </c>
      <c r="C574" s="89" t="s">
        <v>1604</v>
      </c>
      <c r="D574" s="89">
        <v>0.28000000000000003</v>
      </c>
      <c r="E574" s="89">
        <v>15</v>
      </c>
      <c r="F574" s="89">
        <v>15</v>
      </c>
    </row>
    <row r="575" spans="1:6" ht="14.25" x14ac:dyDescent="0.3">
      <c r="A575" s="89" t="s">
        <v>586</v>
      </c>
      <c r="B575" s="89" t="s">
        <v>1605</v>
      </c>
      <c r="C575" s="89" t="s">
        <v>1606</v>
      </c>
      <c r="D575" s="89">
        <v>0.28000000000000003</v>
      </c>
      <c r="E575" s="89">
        <v>15</v>
      </c>
      <c r="F575" s="89">
        <v>15</v>
      </c>
    </row>
    <row r="576" spans="1:6" ht="14.25" x14ac:dyDescent="0.3">
      <c r="A576" s="89" t="s">
        <v>586</v>
      </c>
      <c r="B576" s="89" t="s">
        <v>1607</v>
      </c>
      <c r="C576" s="89" t="s">
        <v>1608</v>
      </c>
      <c r="D576" s="89">
        <v>0.28000000000000003</v>
      </c>
      <c r="E576" s="89">
        <v>15</v>
      </c>
      <c r="F576" s="89">
        <v>15</v>
      </c>
    </row>
    <row r="577" spans="1:6" ht="14.25" x14ac:dyDescent="0.3">
      <c r="A577" s="89" t="s">
        <v>586</v>
      </c>
      <c r="B577" s="89" t="s">
        <v>1609</v>
      </c>
      <c r="C577" s="89" t="s">
        <v>1610</v>
      </c>
      <c r="D577" s="89">
        <v>0.28000000000000003</v>
      </c>
      <c r="E577" s="89">
        <v>15</v>
      </c>
      <c r="F577" s="89">
        <v>15</v>
      </c>
    </row>
    <row r="578" spans="1:6" ht="14.25" x14ac:dyDescent="0.3">
      <c r="A578" s="89" t="s">
        <v>586</v>
      </c>
      <c r="B578" s="89" t="s">
        <v>1611</v>
      </c>
      <c r="C578" s="89" t="s">
        <v>1612</v>
      </c>
      <c r="D578" s="89">
        <v>0.28000000000000003</v>
      </c>
      <c r="E578" s="89">
        <v>15</v>
      </c>
      <c r="F578" s="89">
        <v>15</v>
      </c>
    </row>
    <row r="579" spans="1:6" ht="14.25" x14ac:dyDescent="0.3">
      <c r="A579" s="89" t="s">
        <v>586</v>
      </c>
      <c r="B579" s="89" t="s">
        <v>1613</v>
      </c>
      <c r="C579" s="89" t="s">
        <v>1614</v>
      </c>
      <c r="D579" s="89">
        <v>0.28000000000000003</v>
      </c>
      <c r="E579" s="89">
        <v>15</v>
      </c>
      <c r="F579" s="89">
        <v>15</v>
      </c>
    </row>
    <row r="580" spans="1:6" ht="14.25" x14ac:dyDescent="0.3">
      <c r="A580" s="89" t="s">
        <v>586</v>
      </c>
      <c r="B580" s="89" t="s">
        <v>1615</v>
      </c>
      <c r="C580" s="89" t="s">
        <v>1616</v>
      </c>
      <c r="D580" s="89">
        <v>0.28000000000000003</v>
      </c>
      <c r="E580" s="89">
        <v>15</v>
      </c>
      <c r="F580" s="89">
        <v>15</v>
      </c>
    </row>
    <row r="581" spans="1:6" ht="14.25" x14ac:dyDescent="0.3">
      <c r="A581" s="89" t="s">
        <v>586</v>
      </c>
      <c r="B581" s="89" t="s">
        <v>1617</v>
      </c>
      <c r="C581" s="89" t="s">
        <v>1618</v>
      </c>
      <c r="D581" s="89">
        <v>0.28000000000000003</v>
      </c>
      <c r="E581" s="89">
        <v>15</v>
      </c>
      <c r="F581" s="89">
        <v>15</v>
      </c>
    </row>
    <row r="582" spans="1:6" ht="14.25" x14ac:dyDescent="0.3">
      <c r="A582" s="89" t="s">
        <v>586</v>
      </c>
      <c r="B582" s="89" t="s">
        <v>1619</v>
      </c>
      <c r="C582" s="89" t="s">
        <v>1620</v>
      </c>
      <c r="D582" s="89">
        <v>0.28000000000000003</v>
      </c>
      <c r="E582" s="89">
        <v>15</v>
      </c>
      <c r="F582" s="89">
        <v>15</v>
      </c>
    </row>
    <row r="583" spans="1:6" ht="14.25" x14ac:dyDescent="0.3">
      <c r="A583" s="89" t="s">
        <v>586</v>
      </c>
      <c r="B583" s="89" t="s">
        <v>1621</v>
      </c>
      <c r="C583" s="89" t="s">
        <v>1622</v>
      </c>
      <c r="D583" s="89">
        <v>0.28000000000000003</v>
      </c>
      <c r="E583" s="89">
        <v>15</v>
      </c>
      <c r="F583" s="89">
        <v>15</v>
      </c>
    </row>
    <row r="584" spans="1:6" ht="14.25" x14ac:dyDescent="0.3">
      <c r="A584" s="89" t="s">
        <v>586</v>
      </c>
      <c r="B584" s="89" t="s">
        <v>1623</v>
      </c>
      <c r="C584" s="89" t="s">
        <v>1624</v>
      </c>
      <c r="D584" s="89">
        <v>0.28000000000000003</v>
      </c>
      <c r="E584" s="89">
        <v>15</v>
      </c>
      <c r="F584" s="89">
        <v>15</v>
      </c>
    </row>
    <row r="585" spans="1:6" ht="14.25" x14ac:dyDescent="0.3">
      <c r="A585" s="89" t="s">
        <v>586</v>
      </c>
      <c r="B585" s="89" t="s">
        <v>1625</v>
      </c>
      <c r="C585" s="89" t="s">
        <v>1626</v>
      </c>
      <c r="D585" s="89">
        <v>0.28000000000000003</v>
      </c>
      <c r="E585" s="89">
        <v>15</v>
      </c>
      <c r="F585" s="89">
        <v>15</v>
      </c>
    </row>
    <row r="586" spans="1:6" ht="14.25" x14ac:dyDescent="0.3">
      <c r="A586" s="89" t="s">
        <v>586</v>
      </c>
      <c r="B586" s="89" t="s">
        <v>1627</v>
      </c>
      <c r="C586" s="89" t="s">
        <v>1628</v>
      </c>
      <c r="D586" s="89">
        <v>0.28000000000000003</v>
      </c>
      <c r="E586" s="89">
        <v>15</v>
      </c>
      <c r="F586" s="89">
        <v>15</v>
      </c>
    </row>
    <row r="587" spans="1:6" ht="14.25" x14ac:dyDescent="0.3">
      <c r="A587" s="89" t="s">
        <v>586</v>
      </c>
      <c r="B587" s="91">
        <v>5425</v>
      </c>
      <c r="C587" s="89" t="s">
        <v>1629</v>
      </c>
      <c r="D587" s="89">
        <v>0.28000000000000003</v>
      </c>
      <c r="E587" s="89">
        <v>9.1</v>
      </c>
      <c r="F587" s="89">
        <v>9.1</v>
      </c>
    </row>
    <row r="588" spans="1:6" ht="14.25" x14ac:dyDescent="0.3">
      <c r="A588" s="89" t="s">
        <v>586</v>
      </c>
      <c r="B588" s="89" t="s">
        <v>1630</v>
      </c>
      <c r="C588" s="89" t="s">
        <v>1631</v>
      </c>
      <c r="D588" s="89">
        <v>0.28000000000000003</v>
      </c>
      <c r="E588" s="89">
        <v>15</v>
      </c>
      <c r="F588" s="89">
        <v>15</v>
      </c>
    </row>
    <row r="589" spans="1:6" ht="14.25" x14ac:dyDescent="0.3">
      <c r="A589" s="89" t="s">
        <v>586</v>
      </c>
      <c r="B589" s="89" t="s">
        <v>1632</v>
      </c>
      <c r="C589" s="89" t="s">
        <v>1633</v>
      </c>
      <c r="D589" s="89">
        <v>0.28000000000000003</v>
      </c>
      <c r="E589" s="89">
        <v>15</v>
      </c>
      <c r="F589" s="89">
        <v>15</v>
      </c>
    </row>
    <row r="590" spans="1:6" ht="14.25" x14ac:dyDescent="0.3">
      <c r="A590" s="89" t="s">
        <v>586</v>
      </c>
      <c r="B590" s="89" t="s">
        <v>1634</v>
      </c>
      <c r="C590" s="89" t="s">
        <v>1635</v>
      </c>
      <c r="D590" s="89">
        <v>0.28000000000000003</v>
      </c>
      <c r="E590" s="89">
        <v>15</v>
      </c>
      <c r="F590" s="89">
        <v>15</v>
      </c>
    </row>
    <row r="591" spans="1:6" ht="14.25" x14ac:dyDescent="0.3">
      <c r="A591" s="89" t="s">
        <v>586</v>
      </c>
      <c r="B591" s="89" t="s">
        <v>1636</v>
      </c>
      <c r="C591" s="89" t="s">
        <v>1637</v>
      </c>
      <c r="D591" s="89">
        <v>0.28000000000000003</v>
      </c>
      <c r="E591" s="89">
        <v>15</v>
      </c>
      <c r="F591" s="89">
        <v>15</v>
      </c>
    </row>
    <row r="592" spans="1:6" ht="14.25" x14ac:dyDescent="0.3">
      <c r="A592" s="89" t="s">
        <v>586</v>
      </c>
      <c r="B592" s="89" t="s">
        <v>1638</v>
      </c>
      <c r="C592" s="89" t="s">
        <v>1639</v>
      </c>
      <c r="D592" s="89">
        <v>0.28000000000000003</v>
      </c>
      <c r="E592" s="89">
        <v>15</v>
      </c>
      <c r="F592" s="89">
        <v>15</v>
      </c>
    </row>
    <row r="593" spans="1:6" ht="14.25" x14ac:dyDescent="0.3">
      <c r="A593" s="89" t="s">
        <v>586</v>
      </c>
      <c r="B593" s="89" t="s">
        <v>1640</v>
      </c>
      <c r="C593" s="89" t="s">
        <v>1641</v>
      </c>
      <c r="D593" s="89">
        <v>0.28000000000000003</v>
      </c>
      <c r="E593" s="89">
        <v>15</v>
      </c>
      <c r="F593" s="89">
        <v>15</v>
      </c>
    </row>
    <row r="594" spans="1:6" ht="14.25" x14ac:dyDescent="0.3">
      <c r="A594" s="89" t="s">
        <v>586</v>
      </c>
      <c r="B594" s="89" t="s">
        <v>1642</v>
      </c>
      <c r="C594" s="89" t="s">
        <v>1641</v>
      </c>
      <c r="D594" s="89">
        <v>0.28000000000000003</v>
      </c>
      <c r="E594" s="89">
        <v>15</v>
      </c>
      <c r="F594" s="89">
        <v>15</v>
      </c>
    </row>
    <row r="595" spans="1:6" ht="14.25" x14ac:dyDescent="0.3">
      <c r="A595" s="89" t="s">
        <v>586</v>
      </c>
      <c r="B595" s="89" t="s">
        <v>1643</v>
      </c>
      <c r="C595" s="89" t="s">
        <v>1644</v>
      </c>
      <c r="D595" s="89">
        <v>0.28000000000000003</v>
      </c>
      <c r="E595" s="89">
        <v>15</v>
      </c>
      <c r="F595" s="89">
        <v>15</v>
      </c>
    </row>
    <row r="596" spans="1:6" ht="14.25" x14ac:dyDescent="0.3">
      <c r="A596" s="89" t="s">
        <v>586</v>
      </c>
      <c r="B596" s="89" t="s">
        <v>1645</v>
      </c>
      <c r="C596" s="89" t="s">
        <v>1646</v>
      </c>
      <c r="D596" s="89">
        <v>0.28000000000000003</v>
      </c>
      <c r="E596" s="89">
        <v>15</v>
      </c>
      <c r="F596" s="89">
        <v>15</v>
      </c>
    </row>
    <row r="597" spans="1:6" ht="14.25" x14ac:dyDescent="0.3">
      <c r="A597" s="89" t="s">
        <v>586</v>
      </c>
      <c r="B597" s="89" t="s">
        <v>1647</v>
      </c>
      <c r="C597" s="89" t="s">
        <v>1648</v>
      </c>
      <c r="D597" s="89">
        <v>0.28000000000000003</v>
      </c>
      <c r="E597" s="89">
        <v>15</v>
      </c>
      <c r="F597" s="89">
        <v>15</v>
      </c>
    </row>
    <row r="598" spans="1:6" ht="14.25" x14ac:dyDescent="0.3">
      <c r="A598" s="89" t="s">
        <v>586</v>
      </c>
      <c r="B598" s="89" t="s">
        <v>1649</v>
      </c>
      <c r="C598" s="89" t="s">
        <v>1650</v>
      </c>
      <c r="D598" s="89">
        <v>0.28000000000000003</v>
      </c>
      <c r="E598" s="89">
        <v>15</v>
      </c>
      <c r="F598" s="89">
        <v>15</v>
      </c>
    </row>
    <row r="599" spans="1:6" ht="14.25" x14ac:dyDescent="0.3">
      <c r="A599" s="89" t="s">
        <v>586</v>
      </c>
      <c r="B599" s="89" t="s">
        <v>1651</v>
      </c>
      <c r="C599" s="89" t="s">
        <v>1652</v>
      </c>
      <c r="D599" s="89">
        <v>0.28000000000000003</v>
      </c>
      <c r="E599" s="89">
        <v>15</v>
      </c>
      <c r="F599" s="89">
        <v>15</v>
      </c>
    </row>
    <row r="600" spans="1:6" ht="14.25" x14ac:dyDescent="0.3">
      <c r="A600" s="89" t="s">
        <v>586</v>
      </c>
      <c r="B600" s="89" t="s">
        <v>1653</v>
      </c>
      <c r="C600" s="89" t="s">
        <v>1654</v>
      </c>
      <c r="D600" s="89">
        <v>0.28000000000000003</v>
      </c>
      <c r="E600" s="89">
        <v>15</v>
      </c>
      <c r="F600" s="89">
        <v>15</v>
      </c>
    </row>
    <row r="601" spans="1:6" ht="14.25" x14ac:dyDescent="0.3">
      <c r="A601" s="89" t="s">
        <v>586</v>
      </c>
      <c r="B601" s="89" t="s">
        <v>1655</v>
      </c>
      <c r="C601" s="89" t="s">
        <v>1656</v>
      </c>
      <c r="D601" s="89">
        <v>0.28000000000000003</v>
      </c>
      <c r="E601" s="89">
        <v>15</v>
      </c>
      <c r="F601" s="89">
        <v>15</v>
      </c>
    </row>
    <row r="602" spans="1:6" ht="14.25" x14ac:dyDescent="0.3">
      <c r="A602" s="89" t="s">
        <v>586</v>
      </c>
      <c r="B602" s="89" t="s">
        <v>1657</v>
      </c>
      <c r="C602" s="89" t="s">
        <v>1658</v>
      </c>
      <c r="D602" s="89">
        <v>0.28000000000000003</v>
      </c>
      <c r="E602" s="89">
        <v>15</v>
      </c>
      <c r="F602" s="89">
        <v>15</v>
      </c>
    </row>
    <row r="603" spans="1:6" ht="14.25" x14ac:dyDescent="0.3">
      <c r="A603" s="89" t="s">
        <v>586</v>
      </c>
      <c r="B603" s="89" t="s">
        <v>1659</v>
      </c>
      <c r="C603" s="89" t="s">
        <v>1660</v>
      </c>
      <c r="D603" s="89">
        <v>0.28000000000000003</v>
      </c>
      <c r="E603" s="89">
        <v>15</v>
      </c>
      <c r="F603" s="89">
        <v>15</v>
      </c>
    </row>
    <row r="604" spans="1:6" ht="14.25" x14ac:dyDescent="0.3">
      <c r="A604" s="89" t="s">
        <v>586</v>
      </c>
      <c r="B604" s="89" t="s">
        <v>1661</v>
      </c>
      <c r="C604" s="89" t="s">
        <v>1662</v>
      </c>
      <c r="D604" s="89">
        <v>0.28000000000000003</v>
      </c>
      <c r="E604" s="89">
        <v>15</v>
      </c>
      <c r="F604" s="89">
        <v>15</v>
      </c>
    </row>
    <row r="605" spans="1:6" ht="14.25" x14ac:dyDescent="0.3">
      <c r="A605" s="89" t="s">
        <v>586</v>
      </c>
      <c r="B605" s="89" t="s">
        <v>1663</v>
      </c>
      <c r="C605" s="89" t="s">
        <v>1664</v>
      </c>
      <c r="D605" s="89">
        <v>0.28000000000000003</v>
      </c>
      <c r="E605" s="89">
        <v>15</v>
      </c>
      <c r="F605" s="89">
        <v>15</v>
      </c>
    </row>
    <row r="606" spans="1:6" ht="14.25" x14ac:dyDescent="0.3">
      <c r="A606" s="89" t="s">
        <v>586</v>
      </c>
      <c r="B606" s="89" t="s">
        <v>1665</v>
      </c>
      <c r="C606" s="89" t="s">
        <v>1666</v>
      </c>
      <c r="D606" s="89">
        <v>0.28000000000000003</v>
      </c>
      <c r="E606" s="89">
        <v>15</v>
      </c>
      <c r="F606" s="89">
        <v>15</v>
      </c>
    </row>
    <row r="607" spans="1:6" ht="14.25" x14ac:dyDescent="0.3">
      <c r="A607" s="89" t="s">
        <v>586</v>
      </c>
      <c r="B607" s="89" t="s">
        <v>1667</v>
      </c>
      <c r="C607" s="89" t="s">
        <v>1668</v>
      </c>
      <c r="D607" s="89">
        <v>0.28000000000000003</v>
      </c>
      <c r="E607" s="89">
        <v>15</v>
      </c>
      <c r="F607" s="89">
        <v>15</v>
      </c>
    </row>
    <row r="608" spans="1:6" ht="14.25" x14ac:dyDescent="0.3">
      <c r="A608" s="89" t="s">
        <v>586</v>
      </c>
      <c r="B608" s="89" t="s">
        <v>1669</v>
      </c>
      <c r="C608" s="89" t="s">
        <v>1670</v>
      </c>
      <c r="D608" s="89">
        <v>0.28000000000000003</v>
      </c>
      <c r="E608" s="89">
        <v>15</v>
      </c>
      <c r="F608" s="89">
        <v>15</v>
      </c>
    </row>
    <row r="609" spans="1:6" ht="14.25" x14ac:dyDescent="0.3">
      <c r="A609" s="89" t="s">
        <v>586</v>
      </c>
      <c r="B609" s="89" t="s">
        <v>1671</v>
      </c>
      <c r="C609" s="89" t="s">
        <v>1672</v>
      </c>
      <c r="D609" s="89">
        <v>0.28000000000000003</v>
      </c>
      <c r="E609" s="89">
        <v>15</v>
      </c>
      <c r="F609" s="89">
        <v>15</v>
      </c>
    </row>
    <row r="610" spans="1:6" ht="14.25" x14ac:dyDescent="0.3">
      <c r="A610" s="89" t="s">
        <v>586</v>
      </c>
      <c r="B610" s="89" t="s">
        <v>1673</v>
      </c>
      <c r="C610" s="89" t="s">
        <v>1674</v>
      </c>
      <c r="D610" s="89">
        <v>0.28000000000000003</v>
      </c>
      <c r="E610" s="89">
        <v>15</v>
      </c>
      <c r="F610" s="89">
        <v>15</v>
      </c>
    </row>
    <row r="611" spans="1:6" ht="14.25" x14ac:dyDescent="0.3">
      <c r="A611" s="89" t="s">
        <v>586</v>
      </c>
      <c r="B611" s="89" t="s">
        <v>1675</v>
      </c>
      <c r="C611" s="89" t="s">
        <v>1676</v>
      </c>
      <c r="D611" s="89">
        <v>0.28000000000000003</v>
      </c>
      <c r="E611" s="89">
        <v>15</v>
      </c>
      <c r="F611" s="89">
        <v>15</v>
      </c>
    </row>
    <row r="612" spans="1:6" ht="14.25" x14ac:dyDescent="0.3">
      <c r="A612" s="89" t="s">
        <v>586</v>
      </c>
      <c r="B612" s="89" t="s">
        <v>1677</v>
      </c>
      <c r="C612" s="89" t="s">
        <v>1678</v>
      </c>
      <c r="D612" s="89">
        <v>0.28000000000000003</v>
      </c>
      <c r="E612" s="89">
        <v>15</v>
      </c>
      <c r="F612" s="89">
        <v>15</v>
      </c>
    </row>
    <row r="613" spans="1:6" ht="14.25" x14ac:dyDescent="0.3">
      <c r="A613" s="89" t="s">
        <v>586</v>
      </c>
      <c r="B613" s="89" t="s">
        <v>1679</v>
      </c>
      <c r="C613" s="89" t="s">
        <v>1680</v>
      </c>
      <c r="D613" s="89">
        <v>0.28000000000000003</v>
      </c>
      <c r="E613" s="89">
        <v>15</v>
      </c>
      <c r="F613" s="89">
        <v>15</v>
      </c>
    </row>
    <row r="614" spans="1:6" ht="14.25" x14ac:dyDescent="0.3">
      <c r="A614" s="89" t="s">
        <v>586</v>
      </c>
      <c r="B614" s="89" t="s">
        <v>1681</v>
      </c>
      <c r="C614" s="89" t="s">
        <v>1682</v>
      </c>
      <c r="D614" s="89">
        <v>0.28000000000000003</v>
      </c>
      <c r="E614" s="89">
        <v>15</v>
      </c>
      <c r="F614" s="89">
        <v>15</v>
      </c>
    </row>
    <row r="615" spans="1:6" ht="14.25" x14ac:dyDescent="0.3">
      <c r="A615" s="89" t="s">
        <v>586</v>
      </c>
      <c r="B615" s="89" t="s">
        <v>1683</v>
      </c>
      <c r="C615" s="89" t="s">
        <v>1684</v>
      </c>
      <c r="D615" s="89">
        <v>0.28000000000000003</v>
      </c>
      <c r="E615" s="89">
        <v>15</v>
      </c>
      <c r="F615" s="89">
        <v>15</v>
      </c>
    </row>
    <row r="616" spans="1:6" ht="14.25" x14ac:dyDescent="0.3">
      <c r="A616" s="89" t="s">
        <v>586</v>
      </c>
      <c r="B616" s="89" t="s">
        <v>1685</v>
      </c>
      <c r="C616" s="89" t="s">
        <v>1686</v>
      </c>
      <c r="D616" s="89">
        <v>0.28000000000000003</v>
      </c>
      <c r="E616" s="89">
        <v>15</v>
      </c>
      <c r="F616" s="89">
        <v>15</v>
      </c>
    </row>
    <row r="617" spans="1:6" ht="14.25" x14ac:dyDescent="0.3">
      <c r="A617" s="89" t="s">
        <v>586</v>
      </c>
      <c r="B617" s="89" t="s">
        <v>1687</v>
      </c>
      <c r="C617" s="89" t="s">
        <v>1688</v>
      </c>
      <c r="D617" s="89">
        <v>0.28000000000000003</v>
      </c>
      <c r="E617" s="89">
        <v>15</v>
      </c>
      <c r="F617" s="89">
        <v>15</v>
      </c>
    </row>
    <row r="618" spans="1:6" ht="14.25" x14ac:dyDescent="0.3">
      <c r="A618" s="89" t="s">
        <v>586</v>
      </c>
      <c r="B618" s="89" t="s">
        <v>1689</v>
      </c>
      <c r="C618" s="89" t="s">
        <v>1690</v>
      </c>
      <c r="D618" s="89">
        <v>0.28000000000000003</v>
      </c>
      <c r="E618" s="89">
        <v>15</v>
      </c>
      <c r="F618" s="89">
        <v>15</v>
      </c>
    </row>
    <row r="619" spans="1:6" ht="14.25" x14ac:dyDescent="0.3">
      <c r="A619" s="89" t="s">
        <v>586</v>
      </c>
      <c r="B619" s="89" t="s">
        <v>1691</v>
      </c>
      <c r="C619" s="89" t="s">
        <v>1692</v>
      </c>
      <c r="D619" s="89">
        <v>0.28000000000000003</v>
      </c>
      <c r="E619" s="89">
        <v>15</v>
      </c>
      <c r="F619" s="89">
        <v>15</v>
      </c>
    </row>
    <row r="620" spans="1:6" ht="14.25" x14ac:dyDescent="0.3">
      <c r="A620" s="89" t="s">
        <v>586</v>
      </c>
      <c r="B620" s="89" t="s">
        <v>1693</v>
      </c>
      <c r="C620" s="89" t="s">
        <v>1694</v>
      </c>
      <c r="D620" s="89">
        <v>0.28000000000000003</v>
      </c>
      <c r="E620" s="89">
        <v>15</v>
      </c>
      <c r="F620" s="89">
        <v>15</v>
      </c>
    </row>
    <row r="621" spans="1:6" ht="14.25" x14ac:dyDescent="0.3">
      <c r="A621" s="89" t="s">
        <v>586</v>
      </c>
      <c r="B621" s="89" t="s">
        <v>1695</v>
      </c>
      <c r="C621" s="89" t="s">
        <v>1696</v>
      </c>
      <c r="D621" s="89">
        <v>0.28000000000000003</v>
      </c>
      <c r="E621" s="89">
        <v>15</v>
      </c>
      <c r="F621" s="89">
        <v>15</v>
      </c>
    </row>
    <row r="622" spans="1:6" ht="14.25" x14ac:dyDescent="0.3">
      <c r="A622" s="89" t="s">
        <v>586</v>
      </c>
      <c r="B622" s="89" t="s">
        <v>1697</v>
      </c>
      <c r="C622" s="89" t="s">
        <v>1698</v>
      </c>
      <c r="D622" s="89">
        <v>0.28000000000000003</v>
      </c>
      <c r="E622" s="89">
        <v>15</v>
      </c>
      <c r="F622" s="89">
        <v>15</v>
      </c>
    </row>
    <row r="623" spans="1:6" ht="14.25" x14ac:dyDescent="0.3">
      <c r="A623" s="89" t="s">
        <v>586</v>
      </c>
      <c r="B623" s="89" t="s">
        <v>1699</v>
      </c>
      <c r="C623" s="89" t="s">
        <v>1700</v>
      </c>
      <c r="D623" s="89">
        <v>0.28000000000000003</v>
      </c>
      <c r="E623" s="89">
        <v>15</v>
      </c>
      <c r="F623" s="89">
        <v>15</v>
      </c>
    </row>
    <row r="624" spans="1:6" ht="14.25" x14ac:dyDescent="0.3">
      <c r="A624" s="89" t="s">
        <v>586</v>
      </c>
      <c r="B624" s="89" t="s">
        <v>1701</v>
      </c>
      <c r="C624" s="89" t="s">
        <v>1702</v>
      </c>
      <c r="D624" s="89">
        <v>0.28000000000000003</v>
      </c>
      <c r="E624" s="89">
        <v>15</v>
      </c>
      <c r="F624" s="89">
        <v>15</v>
      </c>
    </row>
    <row r="625" spans="1:6" ht="14.25" x14ac:dyDescent="0.3">
      <c r="A625" s="89" t="s">
        <v>586</v>
      </c>
      <c r="B625" s="89" t="s">
        <v>1703</v>
      </c>
      <c r="C625" s="89" t="s">
        <v>1704</v>
      </c>
      <c r="D625" s="89">
        <v>0.28000000000000003</v>
      </c>
      <c r="E625" s="89">
        <v>15</v>
      </c>
      <c r="F625" s="89">
        <v>15</v>
      </c>
    </row>
    <row r="626" spans="1:6" ht="14.25" x14ac:dyDescent="0.3">
      <c r="A626" s="89" t="s">
        <v>586</v>
      </c>
      <c r="B626" s="89" t="s">
        <v>1705</v>
      </c>
      <c r="C626" s="89" t="s">
        <v>1706</v>
      </c>
      <c r="D626" s="89">
        <v>0.28000000000000003</v>
      </c>
      <c r="E626" s="89">
        <v>15</v>
      </c>
      <c r="F626" s="89">
        <v>15</v>
      </c>
    </row>
    <row r="627" spans="1:6" ht="14.25" x14ac:dyDescent="0.3">
      <c r="A627" s="89" t="s">
        <v>586</v>
      </c>
      <c r="B627" s="89" t="s">
        <v>1707</v>
      </c>
      <c r="C627" s="89" t="s">
        <v>1708</v>
      </c>
      <c r="D627" s="89">
        <v>0.28000000000000003</v>
      </c>
      <c r="E627" s="89">
        <v>15</v>
      </c>
      <c r="F627" s="89">
        <v>15</v>
      </c>
    </row>
    <row r="628" spans="1:6" ht="14.25" x14ac:dyDescent="0.3">
      <c r="A628" s="89" t="s">
        <v>586</v>
      </c>
      <c r="B628" s="89" t="s">
        <v>1709</v>
      </c>
      <c r="C628" s="89" t="s">
        <v>1710</v>
      </c>
      <c r="D628" s="89">
        <v>0.28000000000000003</v>
      </c>
      <c r="E628" s="89">
        <v>15</v>
      </c>
      <c r="F628" s="89">
        <v>15</v>
      </c>
    </row>
    <row r="629" spans="1:6" ht="14.25" x14ac:dyDescent="0.3">
      <c r="A629" s="89" t="s">
        <v>586</v>
      </c>
      <c r="B629" s="89" t="s">
        <v>1711</v>
      </c>
      <c r="C629" s="89" t="s">
        <v>1712</v>
      </c>
      <c r="D629" s="89">
        <v>0.28000000000000003</v>
      </c>
      <c r="E629" s="89">
        <v>15</v>
      </c>
      <c r="F629" s="89">
        <v>15</v>
      </c>
    </row>
    <row r="630" spans="1:6" ht="14.25" x14ac:dyDescent="0.3">
      <c r="A630" s="89" t="s">
        <v>586</v>
      </c>
      <c r="B630" s="89" t="s">
        <v>1713</v>
      </c>
      <c r="C630" s="89" t="s">
        <v>1714</v>
      </c>
      <c r="D630" s="89">
        <v>0.28000000000000003</v>
      </c>
      <c r="E630" s="89">
        <v>15</v>
      </c>
      <c r="F630" s="89">
        <v>15</v>
      </c>
    </row>
    <row r="631" spans="1:6" ht="14.25" x14ac:dyDescent="0.3">
      <c r="A631" s="89" t="s">
        <v>586</v>
      </c>
      <c r="B631" s="89" t="s">
        <v>1715</v>
      </c>
      <c r="C631" s="89" t="s">
        <v>1716</v>
      </c>
      <c r="D631" s="89">
        <v>0.28000000000000003</v>
      </c>
      <c r="E631" s="89">
        <v>15</v>
      </c>
      <c r="F631" s="89">
        <v>15</v>
      </c>
    </row>
    <row r="632" spans="1:6" ht="14.25" x14ac:dyDescent="0.3">
      <c r="A632" s="89" t="s">
        <v>586</v>
      </c>
      <c r="B632" s="89" t="s">
        <v>1717</v>
      </c>
      <c r="C632" s="89" t="s">
        <v>1718</v>
      </c>
      <c r="D632" s="89">
        <v>0.28000000000000003</v>
      </c>
      <c r="E632" s="89">
        <v>15</v>
      </c>
      <c r="F632" s="89">
        <v>15</v>
      </c>
    </row>
    <row r="633" spans="1:6" ht="14.25" x14ac:dyDescent="0.3">
      <c r="A633" s="89" t="s">
        <v>586</v>
      </c>
      <c r="B633" s="89" t="s">
        <v>1719</v>
      </c>
      <c r="C633" s="89" t="s">
        <v>1720</v>
      </c>
      <c r="D633" s="89">
        <v>0.28000000000000003</v>
      </c>
      <c r="E633" s="89">
        <v>15</v>
      </c>
      <c r="F633" s="89">
        <v>15</v>
      </c>
    </row>
    <row r="634" spans="1:6" ht="14.25" x14ac:dyDescent="0.3">
      <c r="A634" s="89" t="s">
        <v>586</v>
      </c>
      <c r="B634" s="89" t="s">
        <v>1721</v>
      </c>
      <c r="C634" s="89" t="s">
        <v>1722</v>
      </c>
      <c r="D634" s="89">
        <v>0.28000000000000003</v>
      </c>
      <c r="E634" s="89">
        <v>15</v>
      </c>
      <c r="F634" s="89">
        <v>15</v>
      </c>
    </row>
    <row r="635" spans="1:6" ht="14.25" x14ac:dyDescent="0.3">
      <c r="A635" s="89" t="s">
        <v>586</v>
      </c>
      <c r="B635" s="89" t="s">
        <v>1723</v>
      </c>
      <c r="C635" s="89" t="s">
        <v>1724</v>
      </c>
      <c r="D635" s="89">
        <v>0.28000000000000003</v>
      </c>
      <c r="E635" s="89">
        <v>15</v>
      </c>
      <c r="F635" s="89">
        <v>15</v>
      </c>
    </row>
    <row r="636" spans="1:6" ht="14.25" x14ac:dyDescent="0.3">
      <c r="A636" s="89" t="s">
        <v>586</v>
      </c>
      <c r="B636" s="89" t="s">
        <v>1725</v>
      </c>
      <c r="C636" s="89" t="s">
        <v>1726</v>
      </c>
      <c r="D636" s="89">
        <v>0.28000000000000003</v>
      </c>
      <c r="E636" s="89">
        <v>15</v>
      </c>
      <c r="F636" s="89">
        <v>15</v>
      </c>
    </row>
    <row r="637" spans="1:6" ht="14.25" x14ac:dyDescent="0.3">
      <c r="A637" s="89" t="s">
        <v>586</v>
      </c>
      <c r="B637" s="89" t="s">
        <v>1727</v>
      </c>
      <c r="C637" s="89" t="s">
        <v>1728</v>
      </c>
      <c r="D637" s="89">
        <v>0.28000000000000003</v>
      </c>
      <c r="E637" s="89">
        <v>15</v>
      </c>
      <c r="F637" s="89">
        <v>15</v>
      </c>
    </row>
    <row r="638" spans="1:6" ht="14.25" x14ac:dyDescent="0.3">
      <c r="A638" s="89" t="s">
        <v>586</v>
      </c>
      <c r="B638" s="89" t="s">
        <v>1729</v>
      </c>
      <c r="C638" s="89" t="s">
        <v>1730</v>
      </c>
      <c r="D638" s="89">
        <v>0.28000000000000003</v>
      </c>
      <c r="E638" s="89">
        <v>15</v>
      </c>
      <c r="F638" s="89">
        <v>15</v>
      </c>
    </row>
    <row r="639" spans="1:6" ht="14.25" x14ac:dyDescent="0.3">
      <c r="A639" s="89" t="s">
        <v>586</v>
      </c>
      <c r="B639" s="89" t="s">
        <v>1731</v>
      </c>
      <c r="C639" s="89" t="s">
        <v>1732</v>
      </c>
      <c r="D639" s="89">
        <v>0.28000000000000003</v>
      </c>
      <c r="E639" s="89">
        <v>15</v>
      </c>
      <c r="F639" s="89">
        <v>15</v>
      </c>
    </row>
    <row r="640" spans="1:6" ht="14.25" x14ac:dyDescent="0.3">
      <c r="A640" s="89" t="s">
        <v>586</v>
      </c>
      <c r="B640" s="89" t="s">
        <v>1733</v>
      </c>
      <c r="C640" s="89" t="s">
        <v>1734</v>
      </c>
      <c r="D640" s="89">
        <v>0.28000000000000003</v>
      </c>
      <c r="E640" s="89">
        <v>15</v>
      </c>
      <c r="F640" s="89">
        <v>15</v>
      </c>
    </row>
    <row r="641" spans="1:6" ht="14.25" x14ac:dyDescent="0.3">
      <c r="A641" s="89" t="s">
        <v>586</v>
      </c>
      <c r="B641" s="89" t="s">
        <v>1735</v>
      </c>
      <c r="C641" s="89" t="s">
        <v>1736</v>
      </c>
      <c r="D641" s="89">
        <v>0.28000000000000003</v>
      </c>
      <c r="E641" s="89">
        <v>15</v>
      </c>
      <c r="F641" s="89">
        <v>15</v>
      </c>
    </row>
    <row r="642" spans="1:6" ht="14.25" x14ac:dyDescent="0.3">
      <c r="A642" s="89" t="s">
        <v>586</v>
      </c>
      <c r="B642" s="89" t="s">
        <v>1737</v>
      </c>
      <c r="C642" s="89" t="s">
        <v>1738</v>
      </c>
      <c r="D642" s="89">
        <v>0.28000000000000003</v>
      </c>
      <c r="E642" s="89">
        <v>15</v>
      </c>
      <c r="F642" s="89">
        <v>15</v>
      </c>
    </row>
    <row r="643" spans="1:6" ht="14.25" x14ac:dyDescent="0.3">
      <c r="A643" s="89" t="s">
        <v>586</v>
      </c>
      <c r="B643" s="89" t="s">
        <v>1739</v>
      </c>
      <c r="C643" s="89" t="s">
        <v>1740</v>
      </c>
      <c r="D643" s="89">
        <v>0.28000000000000003</v>
      </c>
      <c r="E643" s="89">
        <v>15</v>
      </c>
      <c r="F643" s="89">
        <v>15</v>
      </c>
    </row>
    <row r="644" spans="1:6" ht="14.25" x14ac:dyDescent="0.3">
      <c r="A644" s="89" t="s">
        <v>586</v>
      </c>
      <c r="B644" s="89" t="s">
        <v>1741</v>
      </c>
      <c r="C644" s="89" t="s">
        <v>1742</v>
      </c>
      <c r="D644" s="89">
        <v>0.28000000000000003</v>
      </c>
      <c r="E644" s="89">
        <v>15</v>
      </c>
      <c r="F644" s="89">
        <v>15</v>
      </c>
    </row>
    <row r="645" spans="1:6" ht="14.25" x14ac:dyDescent="0.3">
      <c r="A645" s="89" t="s">
        <v>586</v>
      </c>
      <c r="B645" s="89" t="s">
        <v>1743</v>
      </c>
      <c r="C645" s="89" t="s">
        <v>1744</v>
      </c>
      <c r="D645" s="89">
        <v>0.28000000000000003</v>
      </c>
      <c r="E645" s="89">
        <v>15</v>
      </c>
      <c r="F645" s="89">
        <v>15</v>
      </c>
    </row>
    <row r="646" spans="1:6" ht="14.25" x14ac:dyDescent="0.3">
      <c r="A646" s="89" t="s">
        <v>586</v>
      </c>
      <c r="B646" s="89" t="s">
        <v>1745</v>
      </c>
      <c r="C646" s="89" t="s">
        <v>1746</v>
      </c>
      <c r="D646" s="89">
        <v>0.28000000000000003</v>
      </c>
      <c r="E646" s="89">
        <v>15</v>
      </c>
      <c r="F646" s="89">
        <v>15</v>
      </c>
    </row>
    <row r="647" spans="1:6" ht="14.25" x14ac:dyDescent="0.3">
      <c r="A647" s="89" t="s">
        <v>586</v>
      </c>
      <c r="B647" s="89" t="s">
        <v>1747</v>
      </c>
      <c r="C647" s="89" t="s">
        <v>1748</v>
      </c>
      <c r="D647" s="89">
        <v>0.28000000000000003</v>
      </c>
      <c r="E647" s="89">
        <v>15</v>
      </c>
      <c r="F647" s="89">
        <v>15</v>
      </c>
    </row>
    <row r="648" spans="1:6" ht="14.25" x14ac:dyDescent="0.3">
      <c r="A648" s="89" t="s">
        <v>586</v>
      </c>
      <c r="B648" s="89" t="s">
        <v>1749</v>
      </c>
      <c r="C648" s="89" t="s">
        <v>1750</v>
      </c>
      <c r="D648" s="89">
        <v>0.28000000000000003</v>
      </c>
      <c r="E648" s="89">
        <v>15</v>
      </c>
      <c r="F648" s="89">
        <v>15</v>
      </c>
    </row>
    <row r="649" spans="1:6" ht="14.25" x14ac:dyDescent="0.3">
      <c r="A649" s="89" t="s">
        <v>586</v>
      </c>
      <c r="B649" s="89" t="s">
        <v>1751</v>
      </c>
      <c r="C649" s="89" t="s">
        <v>1752</v>
      </c>
      <c r="D649" s="89">
        <v>0.28000000000000003</v>
      </c>
      <c r="E649" s="89">
        <v>15</v>
      </c>
      <c r="F649" s="89">
        <v>15</v>
      </c>
    </row>
    <row r="650" spans="1:6" ht="14.25" x14ac:dyDescent="0.3">
      <c r="A650" s="89" t="s">
        <v>586</v>
      </c>
      <c r="B650" s="89" t="s">
        <v>1753</v>
      </c>
      <c r="C650" s="89" t="s">
        <v>1754</v>
      </c>
      <c r="D650" s="89">
        <v>0.28000000000000003</v>
      </c>
      <c r="E650" s="89">
        <v>15</v>
      </c>
      <c r="F650" s="89">
        <v>15</v>
      </c>
    </row>
    <row r="651" spans="1:6" ht="14.25" x14ac:dyDescent="0.3">
      <c r="A651" s="89" t="s">
        <v>586</v>
      </c>
      <c r="B651" s="89" t="s">
        <v>1755</v>
      </c>
      <c r="C651" s="89" t="s">
        <v>1756</v>
      </c>
      <c r="D651" s="89">
        <v>0.28000000000000003</v>
      </c>
      <c r="E651" s="89">
        <v>15</v>
      </c>
      <c r="F651" s="89">
        <v>15</v>
      </c>
    </row>
    <row r="652" spans="1:6" ht="14.25" x14ac:dyDescent="0.3">
      <c r="A652" s="89" t="s">
        <v>586</v>
      </c>
      <c r="B652" s="89" t="s">
        <v>1757</v>
      </c>
      <c r="C652" s="89" t="s">
        <v>1758</v>
      </c>
      <c r="D652" s="89">
        <v>0.28000000000000003</v>
      </c>
      <c r="E652" s="89">
        <v>15</v>
      </c>
      <c r="F652" s="89">
        <v>15</v>
      </c>
    </row>
    <row r="653" spans="1:6" ht="14.25" x14ac:dyDescent="0.3">
      <c r="A653" s="89" t="s">
        <v>586</v>
      </c>
      <c r="B653" s="89" t="s">
        <v>1759</v>
      </c>
      <c r="C653" s="89" t="s">
        <v>1760</v>
      </c>
      <c r="D653" s="89">
        <v>0.28000000000000003</v>
      </c>
      <c r="E653" s="89">
        <v>15</v>
      </c>
      <c r="F653" s="89">
        <v>15</v>
      </c>
    </row>
    <row r="654" spans="1:6" ht="14.25" x14ac:dyDescent="0.3">
      <c r="A654" s="89" t="s">
        <v>586</v>
      </c>
      <c r="B654" s="89" t="s">
        <v>1761</v>
      </c>
      <c r="C654" s="89" t="s">
        <v>1762</v>
      </c>
      <c r="D654" s="89">
        <v>0.28000000000000003</v>
      </c>
      <c r="E654" s="89">
        <v>15</v>
      </c>
      <c r="F654" s="89">
        <v>15</v>
      </c>
    </row>
    <row r="655" spans="1:6" ht="14.25" x14ac:dyDescent="0.3">
      <c r="A655" s="89" t="s">
        <v>586</v>
      </c>
      <c r="B655" s="89" t="s">
        <v>1763</v>
      </c>
      <c r="C655" s="89" t="s">
        <v>1764</v>
      </c>
      <c r="D655" s="89">
        <v>0.28000000000000003</v>
      </c>
      <c r="E655" s="89">
        <v>15</v>
      </c>
      <c r="F655" s="89">
        <v>15</v>
      </c>
    </row>
    <row r="656" spans="1:6" ht="14.25" x14ac:dyDescent="0.3">
      <c r="A656" s="89" t="s">
        <v>586</v>
      </c>
      <c r="B656" s="89" t="s">
        <v>1765</v>
      </c>
      <c r="C656" s="89" t="s">
        <v>1766</v>
      </c>
      <c r="D656" s="89">
        <v>0.28000000000000003</v>
      </c>
      <c r="E656" s="89">
        <v>15</v>
      </c>
      <c r="F656" s="89">
        <v>15</v>
      </c>
    </row>
    <row r="657" spans="1:6" ht="14.25" x14ac:dyDescent="0.3">
      <c r="A657" s="89" t="s">
        <v>586</v>
      </c>
      <c r="B657" s="91">
        <v>5430</v>
      </c>
      <c r="C657" s="89" t="s">
        <v>1767</v>
      </c>
      <c r="D657" s="89">
        <v>0.28000000000000003</v>
      </c>
      <c r="E657" s="89">
        <v>12.2</v>
      </c>
      <c r="F657" s="89">
        <v>12.2</v>
      </c>
    </row>
    <row r="658" spans="1:6" ht="14.25" x14ac:dyDescent="0.3">
      <c r="A658" s="89" t="s">
        <v>586</v>
      </c>
      <c r="B658" s="89" t="s">
        <v>1768</v>
      </c>
      <c r="C658" s="89" t="s">
        <v>1769</v>
      </c>
      <c r="D658" s="89">
        <v>0</v>
      </c>
      <c r="E658" s="89">
        <v>0.2</v>
      </c>
      <c r="F658" s="89">
        <v>0</v>
      </c>
    </row>
    <row r="659" spans="1:6" ht="14.25" x14ac:dyDescent="0.3">
      <c r="A659" s="89" t="s">
        <v>586</v>
      </c>
      <c r="B659" s="89" t="s">
        <v>1770</v>
      </c>
      <c r="C659" s="89" t="s">
        <v>1771</v>
      </c>
      <c r="D659" s="89">
        <v>0</v>
      </c>
      <c r="E659" s="89">
        <v>0.2</v>
      </c>
      <c r="F659" s="89">
        <v>0</v>
      </c>
    </row>
    <row r="660" spans="1:6" ht="14.25" x14ac:dyDescent="0.3">
      <c r="A660" s="89" t="s">
        <v>586</v>
      </c>
      <c r="B660" s="89" t="s">
        <v>1772</v>
      </c>
      <c r="C660" s="89" t="s">
        <v>1773</v>
      </c>
      <c r="D660" s="89">
        <v>0</v>
      </c>
      <c r="E660" s="89">
        <v>0.2</v>
      </c>
      <c r="F660" s="89">
        <v>0</v>
      </c>
    </row>
    <row r="661" spans="1:6" ht="14.25" x14ac:dyDescent="0.3">
      <c r="A661" s="89" t="s">
        <v>586</v>
      </c>
      <c r="B661" s="89" t="s">
        <v>1774</v>
      </c>
      <c r="C661" s="89" t="s">
        <v>1775</v>
      </c>
      <c r="D661" s="89">
        <v>0</v>
      </c>
      <c r="E661" s="89">
        <v>0.2</v>
      </c>
      <c r="F661" s="89">
        <v>0</v>
      </c>
    </row>
    <row r="662" spans="1:6" ht="14.25" x14ac:dyDescent="0.3">
      <c r="A662" s="89" t="s">
        <v>586</v>
      </c>
      <c r="B662" s="89" t="s">
        <v>1776</v>
      </c>
      <c r="C662" s="89" t="s">
        <v>1777</v>
      </c>
      <c r="D662" s="89">
        <v>0</v>
      </c>
      <c r="E662" s="89">
        <v>0.2</v>
      </c>
      <c r="F662" s="89">
        <v>0</v>
      </c>
    </row>
    <row r="663" spans="1:6" ht="14.25" x14ac:dyDescent="0.3">
      <c r="A663" s="89" t="s">
        <v>586</v>
      </c>
      <c r="B663" s="89" t="s">
        <v>1778</v>
      </c>
      <c r="C663" s="89" t="s">
        <v>1779</v>
      </c>
      <c r="D663" s="89">
        <v>0</v>
      </c>
      <c r="E663" s="89">
        <v>0.2</v>
      </c>
      <c r="F663" s="89">
        <v>0</v>
      </c>
    </row>
    <row r="664" spans="1:6" ht="14.25" x14ac:dyDescent="0.3">
      <c r="A664" s="89" t="s">
        <v>586</v>
      </c>
      <c r="B664" s="89" t="s">
        <v>1780</v>
      </c>
      <c r="C664" s="89" t="s">
        <v>1781</v>
      </c>
      <c r="D664" s="89">
        <v>0</v>
      </c>
      <c r="E664" s="89">
        <v>0.2</v>
      </c>
      <c r="F664" s="89">
        <v>0</v>
      </c>
    </row>
    <row r="665" spans="1:6" ht="14.25" x14ac:dyDescent="0.3">
      <c r="A665" s="89" t="s">
        <v>586</v>
      </c>
      <c r="B665" s="89" t="s">
        <v>1782</v>
      </c>
      <c r="C665" s="89" t="s">
        <v>1783</v>
      </c>
      <c r="D665" s="89">
        <v>0</v>
      </c>
      <c r="E665" s="89">
        <v>0.2</v>
      </c>
      <c r="F665" s="89">
        <v>0</v>
      </c>
    </row>
    <row r="666" spans="1:6" ht="14.25" x14ac:dyDescent="0.3">
      <c r="A666" s="89" t="s">
        <v>586</v>
      </c>
      <c r="B666" s="89" t="s">
        <v>1784</v>
      </c>
      <c r="C666" s="89" t="s">
        <v>1785</v>
      </c>
      <c r="D666" s="89">
        <v>0</v>
      </c>
      <c r="E666" s="89">
        <v>0.2</v>
      </c>
      <c r="F666" s="89">
        <v>0</v>
      </c>
    </row>
    <row r="667" spans="1:6" ht="14.25" x14ac:dyDescent="0.3">
      <c r="A667" s="89" t="s">
        <v>586</v>
      </c>
      <c r="B667" s="89" t="s">
        <v>1786</v>
      </c>
      <c r="C667" s="89" t="s">
        <v>1787</v>
      </c>
      <c r="D667" s="89">
        <v>0</v>
      </c>
      <c r="E667" s="89">
        <v>0.2</v>
      </c>
      <c r="F667" s="89">
        <v>0</v>
      </c>
    </row>
    <row r="668" spans="1:6" ht="14.25" x14ac:dyDescent="0.3">
      <c r="A668" s="89" t="s">
        <v>586</v>
      </c>
      <c r="B668" s="89" t="s">
        <v>1788</v>
      </c>
      <c r="C668" s="89" t="s">
        <v>1789</v>
      </c>
      <c r="D668" s="89">
        <v>0</v>
      </c>
      <c r="E668" s="89">
        <v>0.2</v>
      </c>
      <c r="F668" s="89">
        <v>0</v>
      </c>
    </row>
    <row r="669" spans="1:6" ht="14.25" x14ac:dyDescent="0.3">
      <c r="A669" s="89" t="s">
        <v>586</v>
      </c>
      <c r="B669" s="89" t="s">
        <v>1790</v>
      </c>
      <c r="C669" s="89" t="s">
        <v>1791</v>
      </c>
      <c r="D669" s="89">
        <v>0</v>
      </c>
      <c r="E669" s="89">
        <v>0.2</v>
      </c>
      <c r="F669" s="89">
        <v>0</v>
      </c>
    </row>
    <row r="670" spans="1:6" ht="14.25" x14ac:dyDescent="0.3">
      <c r="A670" s="89" t="s">
        <v>586</v>
      </c>
      <c r="B670" s="89" t="s">
        <v>1792</v>
      </c>
      <c r="C670" s="89" t="s">
        <v>1793</v>
      </c>
      <c r="D670" s="89">
        <v>0</v>
      </c>
      <c r="E670" s="89">
        <v>0.2</v>
      </c>
      <c r="F670" s="89">
        <v>0</v>
      </c>
    </row>
    <row r="671" spans="1:6" ht="14.25" x14ac:dyDescent="0.3">
      <c r="A671" s="89" t="s">
        <v>586</v>
      </c>
      <c r="B671" s="89" t="s">
        <v>1794</v>
      </c>
      <c r="C671" s="89" t="s">
        <v>1795</v>
      </c>
      <c r="D671" s="89">
        <v>0</v>
      </c>
      <c r="E671" s="89">
        <v>0.2</v>
      </c>
      <c r="F671" s="89">
        <v>0</v>
      </c>
    </row>
    <row r="672" spans="1:6" ht="14.25" x14ac:dyDescent="0.3">
      <c r="A672" s="89" t="s">
        <v>586</v>
      </c>
      <c r="B672" s="89" t="s">
        <v>1796</v>
      </c>
      <c r="C672" s="89" t="s">
        <v>1797</v>
      </c>
      <c r="D672" s="89">
        <v>0</v>
      </c>
      <c r="E672" s="89">
        <v>0.2</v>
      </c>
      <c r="F672" s="89">
        <v>0</v>
      </c>
    </row>
    <row r="673" spans="1:6" ht="14.25" x14ac:dyDescent="0.3">
      <c r="A673" s="89" t="s">
        <v>586</v>
      </c>
      <c r="B673" s="89" t="s">
        <v>1798</v>
      </c>
      <c r="C673" s="89" t="s">
        <v>1799</v>
      </c>
      <c r="D673" s="89">
        <v>0</v>
      </c>
      <c r="E673" s="89">
        <v>0.2</v>
      </c>
      <c r="F673" s="89">
        <v>0</v>
      </c>
    </row>
    <row r="674" spans="1:6" ht="14.25" x14ac:dyDescent="0.3">
      <c r="A674" s="89" t="s">
        <v>586</v>
      </c>
      <c r="B674" s="89" t="s">
        <v>1800</v>
      </c>
      <c r="C674" s="89" t="s">
        <v>1801</v>
      </c>
      <c r="D674" s="89">
        <v>0</v>
      </c>
      <c r="E674" s="89">
        <v>0.2</v>
      </c>
      <c r="F674" s="89">
        <v>0</v>
      </c>
    </row>
    <row r="675" spans="1:6" ht="14.25" x14ac:dyDescent="0.3">
      <c r="A675" s="89" t="s">
        <v>586</v>
      </c>
      <c r="B675" s="89" t="s">
        <v>1802</v>
      </c>
      <c r="C675" s="89" t="s">
        <v>1803</v>
      </c>
      <c r="D675" s="89">
        <v>0</v>
      </c>
      <c r="E675" s="89">
        <v>0.2</v>
      </c>
      <c r="F675" s="89">
        <v>0</v>
      </c>
    </row>
    <row r="676" spans="1:6" ht="14.25" x14ac:dyDescent="0.3">
      <c r="A676" s="89" t="s">
        <v>586</v>
      </c>
      <c r="B676" s="89" t="s">
        <v>1804</v>
      </c>
      <c r="C676" s="89" t="s">
        <v>1805</v>
      </c>
      <c r="D676" s="89">
        <v>0</v>
      </c>
      <c r="E676" s="89">
        <v>0.2</v>
      </c>
      <c r="F676" s="89">
        <v>0</v>
      </c>
    </row>
    <row r="677" spans="1:6" ht="14.25" x14ac:dyDescent="0.3">
      <c r="A677" s="89" t="s">
        <v>586</v>
      </c>
      <c r="B677" s="89" t="s">
        <v>1806</v>
      </c>
      <c r="C677" s="89" t="s">
        <v>1807</v>
      </c>
      <c r="D677" s="89">
        <v>0</v>
      </c>
      <c r="E677" s="89">
        <v>0.2</v>
      </c>
      <c r="F677" s="89">
        <v>0</v>
      </c>
    </row>
    <row r="678" spans="1:6" ht="14.25" x14ac:dyDescent="0.3">
      <c r="A678" s="89" t="s">
        <v>586</v>
      </c>
      <c r="B678" s="89" t="s">
        <v>1808</v>
      </c>
      <c r="C678" s="89" t="s">
        <v>1809</v>
      </c>
      <c r="D678" s="89">
        <v>0</v>
      </c>
      <c r="E678" s="89">
        <v>0.2</v>
      </c>
      <c r="F678" s="89">
        <v>0</v>
      </c>
    </row>
    <row r="679" spans="1:6" ht="14.25" x14ac:dyDescent="0.3">
      <c r="A679" s="89" t="s">
        <v>586</v>
      </c>
      <c r="B679" s="89" t="s">
        <v>1810</v>
      </c>
      <c r="C679" s="89" t="s">
        <v>1811</v>
      </c>
      <c r="D679" s="89">
        <v>0</v>
      </c>
      <c r="E679" s="89">
        <v>0.2</v>
      </c>
      <c r="F679" s="89">
        <v>0</v>
      </c>
    </row>
    <row r="680" spans="1:6" ht="14.25" x14ac:dyDescent="0.3">
      <c r="A680" s="89" t="s">
        <v>586</v>
      </c>
      <c r="B680" s="89" t="s">
        <v>1812</v>
      </c>
      <c r="C680" s="89" t="s">
        <v>1813</v>
      </c>
      <c r="D680" s="89">
        <v>0</v>
      </c>
      <c r="E680" s="89">
        <v>0.2</v>
      </c>
      <c r="F680" s="89">
        <v>0</v>
      </c>
    </row>
    <row r="681" spans="1:6" ht="14.25" x14ac:dyDescent="0.3">
      <c r="A681" s="89" t="s">
        <v>586</v>
      </c>
      <c r="B681" s="89" t="s">
        <v>1814</v>
      </c>
      <c r="C681" s="89" t="s">
        <v>1815</v>
      </c>
      <c r="D681" s="89">
        <v>0</v>
      </c>
      <c r="E681" s="89">
        <v>0.2</v>
      </c>
      <c r="F681" s="89">
        <v>0</v>
      </c>
    </row>
    <row r="682" spans="1:6" ht="14.25" x14ac:dyDescent="0.3">
      <c r="A682" s="89" t="s">
        <v>586</v>
      </c>
      <c r="B682" s="89" t="s">
        <v>1816</v>
      </c>
      <c r="C682" s="89" t="s">
        <v>1817</v>
      </c>
      <c r="D682" s="89">
        <v>0</v>
      </c>
      <c r="E682" s="89">
        <v>0.2</v>
      </c>
      <c r="F682" s="89">
        <v>0</v>
      </c>
    </row>
    <row r="683" spans="1:6" ht="14.25" x14ac:dyDescent="0.3">
      <c r="A683" s="89" t="s">
        <v>586</v>
      </c>
      <c r="B683" s="89" t="s">
        <v>1818</v>
      </c>
      <c r="C683" s="89" t="s">
        <v>1819</v>
      </c>
      <c r="D683" s="89">
        <v>0</v>
      </c>
      <c r="E683" s="89">
        <v>0.2</v>
      </c>
      <c r="F683" s="89">
        <v>0</v>
      </c>
    </row>
    <row r="684" spans="1:6" ht="14.25" x14ac:dyDescent="0.3">
      <c r="A684" s="89" t="s">
        <v>586</v>
      </c>
      <c r="B684" s="89" t="s">
        <v>1820</v>
      </c>
      <c r="C684" s="89" t="s">
        <v>1821</v>
      </c>
      <c r="D684" s="89">
        <v>0</v>
      </c>
      <c r="E684" s="89">
        <v>0.2</v>
      </c>
      <c r="F684" s="89">
        <v>0</v>
      </c>
    </row>
    <row r="685" spans="1:6" ht="14.25" x14ac:dyDescent="0.3">
      <c r="A685" s="89" t="s">
        <v>586</v>
      </c>
      <c r="B685" s="89" t="s">
        <v>1822</v>
      </c>
      <c r="C685" s="89" t="s">
        <v>1823</v>
      </c>
      <c r="D685" s="89">
        <v>0</v>
      </c>
      <c r="E685" s="89">
        <v>0.2</v>
      </c>
      <c r="F685" s="89">
        <v>0</v>
      </c>
    </row>
    <row r="686" spans="1:6" ht="14.25" x14ac:dyDescent="0.3">
      <c r="A686" s="89" t="s">
        <v>586</v>
      </c>
      <c r="B686" s="89" t="s">
        <v>1824</v>
      </c>
      <c r="C686" s="89" t="s">
        <v>1825</v>
      </c>
      <c r="D686" s="89">
        <v>0</v>
      </c>
      <c r="E686" s="89">
        <v>0.2</v>
      </c>
      <c r="F686" s="89">
        <v>0</v>
      </c>
    </row>
    <row r="687" spans="1:6" ht="14.25" x14ac:dyDescent="0.3">
      <c r="A687" s="89" t="s">
        <v>586</v>
      </c>
      <c r="B687" s="89" t="s">
        <v>1826</v>
      </c>
      <c r="C687" s="89" t="s">
        <v>1827</v>
      </c>
      <c r="D687" s="89">
        <v>0</v>
      </c>
      <c r="E687" s="89">
        <v>0.2</v>
      </c>
      <c r="F687" s="89">
        <v>0</v>
      </c>
    </row>
    <row r="688" spans="1:6" ht="14.25" x14ac:dyDescent="0.3">
      <c r="A688" s="89" t="s">
        <v>586</v>
      </c>
      <c r="B688" s="89" t="s">
        <v>1828</v>
      </c>
      <c r="C688" s="89" t="s">
        <v>1829</v>
      </c>
      <c r="D688" s="89">
        <v>0</v>
      </c>
      <c r="E688" s="89">
        <v>0.2</v>
      </c>
      <c r="F688" s="89">
        <v>0</v>
      </c>
    </row>
    <row r="689" spans="1:6" ht="14.25" x14ac:dyDescent="0.3">
      <c r="A689" s="89" t="s">
        <v>586</v>
      </c>
      <c r="B689" s="89" t="s">
        <v>1830</v>
      </c>
      <c r="C689" s="89" t="s">
        <v>1831</v>
      </c>
      <c r="D689" s="89">
        <v>0</v>
      </c>
      <c r="E689" s="89">
        <v>0.2</v>
      </c>
      <c r="F689" s="89">
        <v>0</v>
      </c>
    </row>
    <row r="690" spans="1:6" ht="14.25" x14ac:dyDescent="0.3">
      <c r="A690" s="89" t="s">
        <v>586</v>
      </c>
      <c r="B690" s="89" t="s">
        <v>1832</v>
      </c>
      <c r="C690" s="89" t="s">
        <v>1833</v>
      </c>
      <c r="D690" s="89">
        <v>0</v>
      </c>
      <c r="E690" s="89">
        <v>0.2</v>
      </c>
      <c r="F690" s="89">
        <v>0</v>
      </c>
    </row>
    <row r="691" spans="1:6" ht="14.25" x14ac:dyDescent="0.3">
      <c r="A691" s="89" t="s">
        <v>586</v>
      </c>
      <c r="B691" s="89" t="s">
        <v>1834</v>
      </c>
      <c r="C691" s="89" t="s">
        <v>1835</v>
      </c>
      <c r="D691" s="89">
        <v>0</v>
      </c>
      <c r="E691" s="89">
        <v>0.2</v>
      </c>
      <c r="F691" s="89">
        <v>0</v>
      </c>
    </row>
    <row r="692" spans="1:6" ht="14.25" x14ac:dyDescent="0.3">
      <c r="A692" s="89" t="s">
        <v>586</v>
      </c>
      <c r="B692" s="89" t="s">
        <v>1836</v>
      </c>
      <c r="C692" s="89" t="s">
        <v>1837</v>
      </c>
      <c r="D692" s="89">
        <v>0</v>
      </c>
      <c r="E692" s="89">
        <v>0.2</v>
      </c>
      <c r="F692" s="89">
        <v>0</v>
      </c>
    </row>
    <row r="693" spans="1:6" ht="14.25" x14ac:dyDescent="0.3">
      <c r="A693" s="89" t="s">
        <v>586</v>
      </c>
      <c r="B693" s="89" t="s">
        <v>1838</v>
      </c>
      <c r="C693" s="89" t="s">
        <v>1839</v>
      </c>
      <c r="D693" s="89">
        <v>0</v>
      </c>
      <c r="E693" s="89">
        <v>0.2</v>
      </c>
      <c r="F693" s="89">
        <v>0</v>
      </c>
    </row>
    <row r="694" spans="1:6" ht="14.25" x14ac:dyDescent="0.3">
      <c r="A694" s="89" t="s">
        <v>586</v>
      </c>
      <c r="B694" s="89" t="s">
        <v>1840</v>
      </c>
      <c r="C694" s="89" t="s">
        <v>1841</v>
      </c>
      <c r="D694" s="89">
        <v>0</v>
      </c>
      <c r="E694" s="89">
        <v>0.2</v>
      </c>
      <c r="F694" s="89">
        <v>0</v>
      </c>
    </row>
    <row r="695" spans="1:6" ht="14.25" x14ac:dyDescent="0.3">
      <c r="A695" s="89" t="s">
        <v>586</v>
      </c>
      <c r="B695" s="89" t="s">
        <v>1842</v>
      </c>
      <c r="C695" s="89" t="s">
        <v>1843</v>
      </c>
      <c r="D695" s="89">
        <v>0</v>
      </c>
      <c r="E695" s="89">
        <v>0.2</v>
      </c>
      <c r="F695" s="89">
        <v>0</v>
      </c>
    </row>
    <row r="696" spans="1:6" ht="14.25" x14ac:dyDescent="0.3">
      <c r="A696" s="89" t="s">
        <v>586</v>
      </c>
      <c r="B696" s="89" t="s">
        <v>1844</v>
      </c>
      <c r="C696" s="89" t="s">
        <v>1845</v>
      </c>
      <c r="D696" s="89">
        <v>0</v>
      </c>
      <c r="E696" s="89">
        <v>0.2</v>
      </c>
      <c r="F696" s="89">
        <v>0</v>
      </c>
    </row>
    <row r="697" spans="1:6" ht="14.25" x14ac:dyDescent="0.3">
      <c r="A697" s="89" t="s">
        <v>586</v>
      </c>
      <c r="B697" s="89" t="s">
        <v>1846</v>
      </c>
      <c r="C697" s="89" t="s">
        <v>1847</v>
      </c>
      <c r="D697" s="89">
        <v>0</v>
      </c>
      <c r="E697" s="89">
        <v>0.2</v>
      </c>
      <c r="F697" s="89">
        <v>0</v>
      </c>
    </row>
    <row r="698" spans="1:6" ht="14.25" x14ac:dyDescent="0.3">
      <c r="A698" s="89" t="s">
        <v>586</v>
      </c>
      <c r="B698" s="89" t="s">
        <v>1848</v>
      </c>
      <c r="C698" s="89" t="s">
        <v>1849</v>
      </c>
      <c r="D698" s="89">
        <v>0</v>
      </c>
      <c r="E698" s="89">
        <v>0.2</v>
      </c>
      <c r="F698" s="89">
        <v>0</v>
      </c>
    </row>
    <row r="699" spans="1:6" ht="14.25" x14ac:dyDescent="0.3">
      <c r="A699" s="89" t="s">
        <v>586</v>
      </c>
      <c r="B699" s="89" t="s">
        <v>1850</v>
      </c>
      <c r="C699" s="89" t="s">
        <v>1851</v>
      </c>
      <c r="D699" s="89">
        <v>0</v>
      </c>
      <c r="E699" s="89">
        <v>0.2</v>
      </c>
      <c r="F699" s="89">
        <v>0</v>
      </c>
    </row>
    <row r="700" spans="1:6" ht="14.25" x14ac:dyDescent="0.3">
      <c r="A700" s="89" t="s">
        <v>586</v>
      </c>
      <c r="B700" s="89" t="s">
        <v>1852</v>
      </c>
      <c r="C700" s="89" t="s">
        <v>1853</v>
      </c>
      <c r="D700" s="89">
        <v>0</v>
      </c>
      <c r="E700" s="89">
        <v>0.2</v>
      </c>
      <c r="F700" s="89">
        <v>0</v>
      </c>
    </row>
    <row r="701" spans="1:6" ht="14.25" x14ac:dyDescent="0.3">
      <c r="A701" s="89" t="s">
        <v>586</v>
      </c>
      <c r="B701" s="89" t="s">
        <v>1854</v>
      </c>
      <c r="C701" s="89" t="s">
        <v>1855</v>
      </c>
      <c r="D701" s="89">
        <v>0</v>
      </c>
      <c r="E701" s="89">
        <v>0.2</v>
      </c>
      <c r="F701" s="89">
        <v>0</v>
      </c>
    </row>
    <row r="702" spans="1:6" ht="14.25" x14ac:dyDescent="0.3">
      <c r="A702" s="89" t="s">
        <v>586</v>
      </c>
      <c r="B702" s="89" t="s">
        <v>1856</v>
      </c>
      <c r="C702" s="89" t="s">
        <v>1857</v>
      </c>
      <c r="D702" s="89">
        <v>0</v>
      </c>
      <c r="E702" s="89">
        <v>0.2</v>
      </c>
      <c r="F702" s="89">
        <v>0</v>
      </c>
    </row>
    <row r="703" spans="1:6" ht="14.25" x14ac:dyDescent="0.3">
      <c r="A703" s="89" t="s">
        <v>586</v>
      </c>
      <c r="B703" s="89" t="s">
        <v>1858</v>
      </c>
      <c r="C703" s="89" t="s">
        <v>1859</v>
      </c>
      <c r="D703" s="89">
        <v>0</v>
      </c>
      <c r="E703" s="89">
        <v>0.2</v>
      </c>
      <c r="F703" s="89">
        <v>0</v>
      </c>
    </row>
    <row r="704" spans="1:6" ht="14.25" x14ac:dyDescent="0.3">
      <c r="A704" s="89" t="s">
        <v>586</v>
      </c>
      <c r="B704" s="89" t="s">
        <v>1860</v>
      </c>
      <c r="C704" s="89" t="s">
        <v>1861</v>
      </c>
      <c r="D704" s="89">
        <v>0</v>
      </c>
      <c r="E704" s="89">
        <v>0.2</v>
      </c>
      <c r="F704" s="89">
        <v>0</v>
      </c>
    </row>
    <row r="705" spans="1:6" ht="14.25" x14ac:dyDescent="0.3">
      <c r="A705" s="89" t="s">
        <v>586</v>
      </c>
      <c r="B705" s="89" t="s">
        <v>1862</v>
      </c>
      <c r="C705" s="89" t="s">
        <v>1863</v>
      </c>
      <c r="D705" s="89">
        <v>0</v>
      </c>
      <c r="E705" s="89">
        <v>0.2</v>
      </c>
      <c r="F705" s="89">
        <v>0</v>
      </c>
    </row>
    <row r="706" spans="1:6" ht="14.25" x14ac:dyDescent="0.3">
      <c r="A706" s="89" t="s">
        <v>586</v>
      </c>
      <c r="B706" s="89" t="s">
        <v>1864</v>
      </c>
      <c r="C706" s="89" t="s">
        <v>1865</v>
      </c>
      <c r="D706" s="89">
        <v>0</v>
      </c>
      <c r="E706" s="89">
        <v>0.2</v>
      </c>
      <c r="F706" s="89">
        <v>0</v>
      </c>
    </row>
    <row r="707" spans="1:6" ht="14.25" x14ac:dyDescent="0.3">
      <c r="A707" s="89" t="s">
        <v>586</v>
      </c>
      <c r="B707" s="89" t="s">
        <v>1866</v>
      </c>
      <c r="C707" s="89" t="s">
        <v>1867</v>
      </c>
      <c r="D707" s="89">
        <v>0</v>
      </c>
      <c r="E707" s="89">
        <v>0.2</v>
      </c>
      <c r="F707" s="89">
        <v>0</v>
      </c>
    </row>
    <row r="708" spans="1:6" ht="14.25" x14ac:dyDescent="0.3">
      <c r="A708" s="89" t="s">
        <v>586</v>
      </c>
      <c r="B708" s="89" t="s">
        <v>1868</v>
      </c>
      <c r="C708" s="89" t="s">
        <v>1869</v>
      </c>
      <c r="D708" s="89">
        <v>0</v>
      </c>
      <c r="E708" s="89">
        <v>0.2</v>
      </c>
      <c r="F708" s="89">
        <v>0</v>
      </c>
    </row>
    <row r="709" spans="1:6" ht="14.25" x14ac:dyDescent="0.3">
      <c r="A709" s="89" t="s">
        <v>586</v>
      </c>
      <c r="B709" s="89" t="s">
        <v>1870</v>
      </c>
      <c r="C709" s="89" t="s">
        <v>1871</v>
      </c>
      <c r="D709" s="89">
        <v>0</v>
      </c>
      <c r="E709" s="89">
        <v>0.2</v>
      </c>
      <c r="F709" s="89">
        <v>0</v>
      </c>
    </row>
    <row r="710" spans="1:6" ht="14.25" x14ac:dyDescent="0.3">
      <c r="A710" s="89" t="s">
        <v>586</v>
      </c>
      <c r="B710" s="89" t="s">
        <v>1872</v>
      </c>
      <c r="C710" s="89" t="s">
        <v>1873</v>
      </c>
      <c r="D710" s="89">
        <v>0</v>
      </c>
      <c r="E710" s="89">
        <v>0.2</v>
      </c>
      <c r="F710" s="89">
        <v>0</v>
      </c>
    </row>
    <row r="711" spans="1:6" ht="14.25" x14ac:dyDescent="0.3">
      <c r="A711" s="89" t="s">
        <v>586</v>
      </c>
      <c r="B711" s="89" t="s">
        <v>1874</v>
      </c>
      <c r="C711" s="89" t="s">
        <v>1875</v>
      </c>
      <c r="D711" s="89">
        <v>0</v>
      </c>
      <c r="E711" s="89">
        <v>0.2</v>
      </c>
      <c r="F711" s="89">
        <v>0</v>
      </c>
    </row>
    <row r="712" spans="1:6" ht="14.25" x14ac:dyDescent="0.3">
      <c r="A712" s="89" t="s">
        <v>586</v>
      </c>
      <c r="B712" s="89" t="s">
        <v>1876</v>
      </c>
      <c r="C712" s="89" t="s">
        <v>1877</v>
      </c>
      <c r="D712" s="89">
        <v>0</v>
      </c>
      <c r="E712" s="89">
        <v>0.2</v>
      </c>
      <c r="F712" s="89">
        <v>0</v>
      </c>
    </row>
    <row r="713" spans="1:6" ht="14.25" x14ac:dyDescent="0.3">
      <c r="A713" s="89" t="s">
        <v>586</v>
      </c>
      <c r="B713" s="89" t="s">
        <v>1878</v>
      </c>
      <c r="C713" s="89" t="s">
        <v>1879</v>
      </c>
      <c r="D713" s="89">
        <v>0</v>
      </c>
      <c r="E713" s="89">
        <v>0.2</v>
      </c>
      <c r="F713" s="89">
        <v>0</v>
      </c>
    </row>
    <row r="714" spans="1:6" ht="14.25" x14ac:dyDescent="0.3">
      <c r="A714" s="89" t="s">
        <v>586</v>
      </c>
      <c r="B714" s="89" t="s">
        <v>1880</v>
      </c>
      <c r="C714" s="89" t="s">
        <v>1881</v>
      </c>
      <c r="D714" s="89">
        <v>0</v>
      </c>
      <c r="E714" s="89">
        <v>0.2</v>
      </c>
      <c r="F714" s="89">
        <v>0</v>
      </c>
    </row>
    <row r="715" spans="1:6" ht="14.25" x14ac:dyDescent="0.3">
      <c r="A715" s="89" t="s">
        <v>586</v>
      </c>
      <c r="B715" s="89" t="s">
        <v>1882</v>
      </c>
      <c r="C715" s="89" t="s">
        <v>1883</v>
      </c>
      <c r="D715" s="89">
        <v>0</v>
      </c>
      <c r="E715" s="89">
        <v>0.2</v>
      </c>
      <c r="F715" s="89">
        <v>0</v>
      </c>
    </row>
    <row r="716" spans="1:6" ht="14.25" x14ac:dyDescent="0.3">
      <c r="A716" s="89" t="s">
        <v>586</v>
      </c>
      <c r="B716" s="89" t="s">
        <v>1884</v>
      </c>
      <c r="C716" s="89" t="s">
        <v>1885</v>
      </c>
      <c r="D716" s="89">
        <v>0</v>
      </c>
      <c r="E716" s="89">
        <v>0.2</v>
      </c>
      <c r="F716" s="89">
        <v>0</v>
      </c>
    </row>
    <row r="717" spans="1:6" ht="14.25" x14ac:dyDescent="0.3">
      <c r="A717" s="89" t="s">
        <v>586</v>
      </c>
      <c r="B717" s="89" t="s">
        <v>1886</v>
      </c>
      <c r="C717" s="89" t="s">
        <v>1887</v>
      </c>
      <c r="D717" s="89">
        <v>0</v>
      </c>
      <c r="E717" s="89">
        <v>0.2</v>
      </c>
      <c r="F717" s="89">
        <v>0</v>
      </c>
    </row>
    <row r="718" spans="1:6" ht="14.25" x14ac:dyDescent="0.3">
      <c r="A718" s="89" t="s">
        <v>586</v>
      </c>
      <c r="B718" s="89" t="s">
        <v>1888</v>
      </c>
      <c r="C718" s="89" t="s">
        <v>1889</v>
      </c>
      <c r="D718" s="89">
        <v>0</v>
      </c>
      <c r="E718" s="89">
        <v>0.2</v>
      </c>
      <c r="F718" s="89">
        <v>0</v>
      </c>
    </row>
    <row r="719" spans="1:6" ht="14.25" x14ac:dyDescent="0.3">
      <c r="A719" s="89" t="s">
        <v>586</v>
      </c>
      <c r="B719" s="89" t="s">
        <v>1890</v>
      </c>
      <c r="C719" s="89" t="s">
        <v>1891</v>
      </c>
      <c r="D719" s="89">
        <v>0</v>
      </c>
      <c r="E719" s="89">
        <v>0.2</v>
      </c>
      <c r="F719" s="89">
        <v>0</v>
      </c>
    </row>
    <row r="720" spans="1:6" ht="14.25" x14ac:dyDescent="0.3">
      <c r="A720" s="89" t="s">
        <v>586</v>
      </c>
      <c r="B720" s="89" t="s">
        <v>1892</v>
      </c>
      <c r="C720" s="89" t="s">
        <v>1893</v>
      </c>
      <c r="D720" s="89">
        <v>0</v>
      </c>
      <c r="E720" s="89">
        <v>0.2</v>
      </c>
      <c r="F720" s="89">
        <v>0</v>
      </c>
    </row>
    <row r="721" spans="1:6" ht="14.25" x14ac:dyDescent="0.3">
      <c r="A721" s="89" t="s">
        <v>586</v>
      </c>
      <c r="B721" s="89" t="s">
        <v>1894</v>
      </c>
      <c r="C721" s="89" t="s">
        <v>1895</v>
      </c>
      <c r="D721" s="89">
        <v>0</v>
      </c>
      <c r="E721" s="89">
        <v>0.2</v>
      </c>
      <c r="F721" s="89">
        <v>0</v>
      </c>
    </row>
    <row r="722" spans="1:6" ht="14.25" x14ac:dyDescent="0.3">
      <c r="A722" s="89" t="s">
        <v>586</v>
      </c>
      <c r="B722" s="89" t="s">
        <v>1896</v>
      </c>
      <c r="C722" s="89" t="s">
        <v>1897</v>
      </c>
      <c r="D722" s="89">
        <v>0</v>
      </c>
      <c r="E722" s="89">
        <v>0.2</v>
      </c>
      <c r="F722" s="89">
        <v>0</v>
      </c>
    </row>
    <row r="723" spans="1:6" ht="14.25" x14ac:dyDescent="0.3">
      <c r="A723" s="89" t="s">
        <v>586</v>
      </c>
      <c r="B723" s="89" t="s">
        <v>1898</v>
      </c>
      <c r="C723" s="89" t="s">
        <v>1899</v>
      </c>
      <c r="D723" s="89">
        <v>0</v>
      </c>
      <c r="E723" s="89">
        <v>0.2</v>
      </c>
      <c r="F723" s="89">
        <v>0</v>
      </c>
    </row>
    <row r="724" spans="1:6" ht="14.25" x14ac:dyDescent="0.3">
      <c r="A724" s="89" t="s">
        <v>586</v>
      </c>
      <c r="B724" s="89" t="s">
        <v>1900</v>
      </c>
      <c r="C724" s="89" t="s">
        <v>1901</v>
      </c>
      <c r="D724" s="89">
        <v>0</v>
      </c>
      <c r="E724" s="89">
        <v>0.2</v>
      </c>
      <c r="F724" s="89">
        <v>0</v>
      </c>
    </row>
    <row r="725" spans="1:6" ht="14.25" x14ac:dyDescent="0.3">
      <c r="A725" s="89" t="s">
        <v>586</v>
      </c>
      <c r="B725" s="89" t="s">
        <v>1902</v>
      </c>
      <c r="C725" s="89" t="s">
        <v>1903</v>
      </c>
      <c r="D725" s="89">
        <v>0</v>
      </c>
      <c r="E725" s="89">
        <v>0.2</v>
      </c>
      <c r="F725" s="89">
        <v>0</v>
      </c>
    </row>
    <row r="726" spans="1:6" ht="14.25" x14ac:dyDescent="0.3">
      <c r="A726" s="89" t="s">
        <v>586</v>
      </c>
      <c r="B726" s="89" t="s">
        <v>1904</v>
      </c>
      <c r="C726" s="89" t="s">
        <v>1905</v>
      </c>
      <c r="D726" s="89">
        <v>0</v>
      </c>
      <c r="E726" s="89">
        <v>0.2</v>
      </c>
      <c r="F726" s="89">
        <v>0</v>
      </c>
    </row>
    <row r="727" spans="1:6" ht="14.25" x14ac:dyDescent="0.3">
      <c r="A727" s="89" t="s">
        <v>586</v>
      </c>
      <c r="B727" s="91">
        <v>5431</v>
      </c>
      <c r="C727" s="89" t="s">
        <v>1906</v>
      </c>
      <c r="D727" s="89">
        <v>0.28000000000000003</v>
      </c>
      <c r="E727" s="89">
        <v>12.2</v>
      </c>
      <c r="F727" s="89">
        <v>12.2</v>
      </c>
    </row>
    <row r="728" spans="1:6" ht="14.25" x14ac:dyDescent="0.3">
      <c r="A728" s="89" t="s">
        <v>586</v>
      </c>
      <c r="B728" s="89" t="s">
        <v>1907</v>
      </c>
      <c r="C728" s="89" t="s">
        <v>1908</v>
      </c>
      <c r="D728" s="89">
        <v>0</v>
      </c>
      <c r="E728" s="89">
        <v>0.2</v>
      </c>
      <c r="F728" s="89">
        <v>0</v>
      </c>
    </row>
    <row r="729" spans="1:6" ht="14.25" x14ac:dyDescent="0.3">
      <c r="A729" s="89" t="s">
        <v>586</v>
      </c>
      <c r="B729" s="89" t="s">
        <v>1909</v>
      </c>
      <c r="C729" s="89" t="s">
        <v>1910</v>
      </c>
      <c r="D729" s="89">
        <v>0</v>
      </c>
      <c r="E729" s="89">
        <v>0.2</v>
      </c>
      <c r="F729" s="89">
        <v>0</v>
      </c>
    </row>
    <row r="730" spans="1:6" ht="14.25" x14ac:dyDescent="0.3">
      <c r="A730" s="89" t="s">
        <v>586</v>
      </c>
      <c r="B730" s="89" t="s">
        <v>1911</v>
      </c>
      <c r="C730" s="89" t="s">
        <v>1912</v>
      </c>
      <c r="D730" s="89">
        <v>0</v>
      </c>
      <c r="E730" s="89">
        <v>0.2</v>
      </c>
      <c r="F730" s="89">
        <v>0</v>
      </c>
    </row>
    <row r="731" spans="1:6" ht="14.25" x14ac:dyDescent="0.3">
      <c r="A731" s="89" t="s">
        <v>586</v>
      </c>
      <c r="B731" s="89" t="s">
        <v>1913</v>
      </c>
      <c r="C731" s="89" t="s">
        <v>1914</v>
      </c>
      <c r="D731" s="89">
        <v>0</v>
      </c>
      <c r="E731" s="89">
        <v>0.2</v>
      </c>
      <c r="F731" s="89">
        <v>0</v>
      </c>
    </row>
    <row r="732" spans="1:6" ht="14.25" x14ac:dyDescent="0.3">
      <c r="A732" s="89" t="s">
        <v>586</v>
      </c>
      <c r="B732" s="89" t="s">
        <v>1915</v>
      </c>
      <c r="C732" s="89" t="s">
        <v>1916</v>
      </c>
      <c r="D732" s="89">
        <v>0</v>
      </c>
      <c r="E732" s="89">
        <v>0.2</v>
      </c>
      <c r="F732" s="89">
        <v>0</v>
      </c>
    </row>
    <row r="733" spans="1:6" ht="14.25" x14ac:dyDescent="0.3">
      <c r="A733" s="89" t="s">
        <v>586</v>
      </c>
      <c r="B733" s="89" t="s">
        <v>1917</v>
      </c>
      <c r="C733" s="89" t="s">
        <v>1918</v>
      </c>
      <c r="D733" s="89">
        <v>0</v>
      </c>
      <c r="E733" s="89">
        <v>0.2</v>
      </c>
      <c r="F733" s="89">
        <v>0</v>
      </c>
    </row>
    <row r="734" spans="1:6" ht="14.25" x14ac:dyDescent="0.3">
      <c r="A734" s="89" t="s">
        <v>586</v>
      </c>
      <c r="B734" s="89" t="s">
        <v>1919</v>
      </c>
      <c r="C734" s="89" t="s">
        <v>1920</v>
      </c>
      <c r="D734" s="89">
        <v>0</v>
      </c>
      <c r="E734" s="89">
        <v>0.2</v>
      </c>
      <c r="F734" s="89">
        <v>0</v>
      </c>
    </row>
    <row r="735" spans="1:6" ht="14.25" x14ac:dyDescent="0.3">
      <c r="A735" s="89" t="s">
        <v>586</v>
      </c>
      <c r="B735" s="89" t="s">
        <v>1921</v>
      </c>
      <c r="C735" s="89" t="s">
        <v>1922</v>
      </c>
      <c r="D735" s="89">
        <v>0</v>
      </c>
      <c r="E735" s="89">
        <v>0.2</v>
      </c>
      <c r="F735" s="89">
        <v>0</v>
      </c>
    </row>
    <row r="736" spans="1:6" ht="14.25" x14ac:dyDescent="0.3">
      <c r="A736" s="89" t="s">
        <v>586</v>
      </c>
      <c r="B736" s="89" t="s">
        <v>1923</v>
      </c>
      <c r="C736" s="89" t="s">
        <v>1924</v>
      </c>
      <c r="D736" s="89">
        <v>0</v>
      </c>
      <c r="E736" s="89">
        <v>0.2</v>
      </c>
      <c r="F736" s="89">
        <v>0</v>
      </c>
    </row>
    <row r="737" spans="1:6" ht="14.25" x14ac:dyDescent="0.3">
      <c r="A737" s="89" t="s">
        <v>586</v>
      </c>
      <c r="B737" s="89" t="s">
        <v>1925</v>
      </c>
      <c r="C737" s="89" t="s">
        <v>1926</v>
      </c>
      <c r="D737" s="89">
        <v>0</v>
      </c>
      <c r="E737" s="89">
        <v>0.2</v>
      </c>
      <c r="F737" s="89">
        <v>0</v>
      </c>
    </row>
    <row r="738" spans="1:6" ht="14.25" x14ac:dyDescent="0.3">
      <c r="A738" s="89" t="s">
        <v>586</v>
      </c>
      <c r="B738" s="89" t="s">
        <v>1927</v>
      </c>
      <c r="C738" s="89" t="s">
        <v>1928</v>
      </c>
      <c r="D738" s="89">
        <v>0</v>
      </c>
      <c r="E738" s="89">
        <v>0.2</v>
      </c>
      <c r="F738" s="89">
        <v>0</v>
      </c>
    </row>
    <row r="739" spans="1:6" ht="14.25" x14ac:dyDescent="0.3">
      <c r="A739" s="89" t="s">
        <v>586</v>
      </c>
      <c r="B739" s="89" t="s">
        <v>1929</v>
      </c>
      <c r="C739" s="89" t="s">
        <v>1930</v>
      </c>
      <c r="D739" s="89">
        <v>0</v>
      </c>
      <c r="E739" s="89">
        <v>0.2</v>
      </c>
      <c r="F739" s="89">
        <v>0</v>
      </c>
    </row>
    <row r="740" spans="1:6" ht="14.25" x14ac:dyDescent="0.3">
      <c r="A740" s="89" t="s">
        <v>586</v>
      </c>
      <c r="B740" s="89" t="s">
        <v>1931</v>
      </c>
      <c r="C740" s="89" t="s">
        <v>1932</v>
      </c>
      <c r="D740" s="89">
        <v>0</v>
      </c>
      <c r="E740" s="89">
        <v>0.2</v>
      </c>
      <c r="F740" s="89">
        <v>0</v>
      </c>
    </row>
    <row r="741" spans="1:6" ht="14.25" x14ac:dyDescent="0.3">
      <c r="A741" s="89" t="s">
        <v>586</v>
      </c>
      <c r="B741" s="89" t="s">
        <v>1933</v>
      </c>
      <c r="C741" s="89" t="s">
        <v>1934</v>
      </c>
      <c r="D741" s="89">
        <v>0</v>
      </c>
      <c r="E741" s="89">
        <v>0.2</v>
      </c>
      <c r="F741" s="89">
        <v>0</v>
      </c>
    </row>
    <row r="742" spans="1:6" ht="14.25" x14ac:dyDescent="0.3">
      <c r="A742" s="89" t="s">
        <v>586</v>
      </c>
      <c r="B742" s="89" t="s">
        <v>1935</v>
      </c>
      <c r="C742" s="89" t="s">
        <v>1936</v>
      </c>
      <c r="D742" s="89">
        <v>0</v>
      </c>
      <c r="E742" s="89">
        <v>0.2</v>
      </c>
      <c r="F742" s="89">
        <v>0</v>
      </c>
    </row>
    <row r="743" spans="1:6" ht="14.25" x14ac:dyDescent="0.3">
      <c r="A743" s="89" t="s">
        <v>586</v>
      </c>
      <c r="B743" s="89" t="s">
        <v>1937</v>
      </c>
      <c r="C743" s="89" t="s">
        <v>1938</v>
      </c>
      <c r="D743" s="89">
        <v>0</v>
      </c>
      <c r="E743" s="89">
        <v>0.2</v>
      </c>
      <c r="F743" s="89">
        <v>0</v>
      </c>
    </row>
    <row r="744" spans="1:6" ht="14.25" x14ac:dyDescent="0.3">
      <c r="A744" s="89" t="s">
        <v>586</v>
      </c>
      <c r="B744" s="89" t="s">
        <v>1939</v>
      </c>
      <c r="C744" s="89" t="s">
        <v>1940</v>
      </c>
      <c r="D744" s="89">
        <v>0</v>
      </c>
      <c r="E744" s="89">
        <v>0.2</v>
      </c>
      <c r="F744" s="89">
        <v>0</v>
      </c>
    </row>
    <row r="745" spans="1:6" ht="14.25" x14ac:dyDescent="0.3">
      <c r="A745" s="89" t="s">
        <v>586</v>
      </c>
      <c r="B745" s="89" t="s">
        <v>1941</v>
      </c>
      <c r="C745" s="89" t="s">
        <v>1942</v>
      </c>
      <c r="D745" s="89">
        <v>0</v>
      </c>
      <c r="E745" s="89">
        <v>0.2</v>
      </c>
      <c r="F745" s="89">
        <v>0</v>
      </c>
    </row>
    <row r="746" spans="1:6" ht="14.25" x14ac:dyDescent="0.3">
      <c r="A746" s="89" t="s">
        <v>586</v>
      </c>
      <c r="B746" s="89" t="s">
        <v>1943</v>
      </c>
      <c r="C746" s="89" t="s">
        <v>1944</v>
      </c>
      <c r="D746" s="89">
        <v>0</v>
      </c>
      <c r="E746" s="89">
        <v>0.2</v>
      </c>
      <c r="F746" s="89">
        <v>0</v>
      </c>
    </row>
    <row r="747" spans="1:6" ht="14.25" x14ac:dyDescent="0.3">
      <c r="A747" s="89" t="s">
        <v>586</v>
      </c>
      <c r="B747" s="89" t="s">
        <v>1945</v>
      </c>
      <c r="C747" s="89" t="s">
        <v>1946</v>
      </c>
      <c r="D747" s="89">
        <v>0</v>
      </c>
      <c r="E747" s="89">
        <v>0.2</v>
      </c>
      <c r="F747" s="89">
        <v>0</v>
      </c>
    </row>
    <row r="748" spans="1:6" ht="14.25" x14ac:dyDescent="0.3">
      <c r="A748" s="89" t="s">
        <v>586</v>
      </c>
      <c r="B748" s="89" t="s">
        <v>1947</v>
      </c>
      <c r="C748" s="89" t="s">
        <v>1948</v>
      </c>
      <c r="D748" s="89">
        <v>0</v>
      </c>
      <c r="E748" s="89">
        <v>0.2</v>
      </c>
      <c r="F748" s="89">
        <v>0</v>
      </c>
    </row>
    <row r="749" spans="1:6" ht="14.25" x14ac:dyDescent="0.3">
      <c r="A749" s="89" t="s">
        <v>586</v>
      </c>
      <c r="B749" s="89" t="s">
        <v>1949</v>
      </c>
      <c r="C749" s="89" t="s">
        <v>1950</v>
      </c>
      <c r="D749" s="89">
        <v>0</v>
      </c>
      <c r="E749" s="89">
        <v>0.2</v>
      </c>
      <c r="F749" s="89">
        <v>0</v>
      </c>
    </row>
    <row r="750" spans="1:6" ht="14.25" x14ac:dyDescent="0.3">
      <c r="A750" s="89" t="s">
        <v>586</v>
      </c>
      <c r="B750" s="89" t="s">
        <v>1951</v>
      </c>
      <c r="C750" s="89" t="s">
        <v>1952</v>
      </c>
      <c r="D750" s="89">
        <v>0</v>
      </c>
      <c r="E750" s="89">
        <v>0.2</v>
      </c>
      <c r="F750" s="89">
        <v>0</v>
      </c>
    </row>
    <row r="751" spans="1:6" ht="14.25" x14ac:dyDescent="0.3">
      <c r="A751" s="89" t="s">
        <v>586</v>
      </c>
      <c r="B751" s="89" t="s">
        <v>1953</v>
      </c>
      <c r="C751" s="89" t="s">
        <v>1954</v>
      </c>
      <c r="D751" s="89">
        <v>0</v>
      </c>
      <c r="E751" s="89">
        <v>0.2</v>
      </c>
      <c r="F751" s="89">
        <v>0</v>
      </c>
    </row>
    <row r="752" spans="1:6" ht="14.25" x14ac:dyDescent="0.3">
      <c r="A752" s="89" t="s">
        <v>586</v>
      </c>
      <c r="B752" s="89" t="s">
        <v>1955</v>
      </c>
      <c r="C752" s="89" t="s">
        <v>1956</v>
      </c>
      <c r="D752" s="89">
        <v>0</v>
      </c>
      <c r="E752" s="89">
        <v>0.2</v>
      </c>
      <c r="F752" s="89">
        <v>0</v>
      </c>
    </row>
    <row r="753" spans="1:6" ht="14.25" x14ac:dyDescent="0.3">
      <c r="A753" s="89" t="s">
        <v>586</v>
      </c>
      <c r="B753" s="89" t="s">
        <v>1957</v>
      </c>
      <c r="C753" s="89" t="s">
        <v>1958</v>
      </c>
      <c r="D753" s="89">
        <v>0</v>
      </c>
      <c r="E753" s="89">
        <v>0.2</v>
      </c>
      <c r="F753" s="89">
        <v>0</v>
      </c>
    </row>
    <row r="754" spans="1:6" ht="14.25" x14ac:dyDescent="0.3">
      <c r="A754" s="89" t="s">
        <v>586</v>
      </c>
      <c r="B754" s="89" t="s">
        <v>1959</v>
      </c>
      <c r="C754" s="89" t="s">
        <v>1960</v>
      </c>
      <c r="D754" s="89">
        <v>0</v>
      </c>
      <c r="E754" s="89">
        <v>0.2</v>
      </c>
      <c r="F754" s="89">
        <v>0</v>
      </c>
    </row>
    <row r="755" spans="1:6" ht="14.25" x14ac:dyDescent="0.3">
      <c r="A755" s="89" t="s">
        <v>586</v>
      </c>
      <c r="B755" s="89" t="s">
        <v>1961</v>
      </c>
      <c r="C755" s="89" t="s">
        <v>1962</v>
      </c>
      <c r="D755" s="89">
        <v>0</v>
      </c>
      <c r="E755" s="89">
        <v>0.2</v>
      </c>
      <c r="F755" s="89">
        <v>0</v>
      </c>
    </row>
    <row r="756" spans="1:6" ht="14.25" x14ac:dyDescent="0.3">
      <c r="A756" s="89" t="s">
        <v>586</v>
      </c>
      <c r="B756" s="89" t="s">
        <v>1963</v>
      </c>
      <c r="C756" s="89" t="s">
        <v>1964</v>
      </c>
      <c r="D756" s="89">
        <v>0</v>
      </c>
      <c r="E756" s="89">
        <v>0.2</v>
      </c>
      <c r="F756" s="89">
        <v>0</v>
      </c>
    </row>
    <row r="757" spans="1:6" ht="14.25" x14ac:dyDescent="0.3">
      <c r="A757" s="89" t="s">
        <v>586</v>
      </c>
      <c r="B757" s="89" t="s">
        <v>1965</v>
      </c>
      <c r="C757" s="89" t="s">
        <v>1966</v>
      </c>
      <c r="D757" s="89">
        <v>0</v>
      </c>
      <c r="E757" s="89">
        <v>0.2</v>
      </c>
      <c r="F757" s="89">
        <v>0</v>
      </c>
    </row>
    <row r="758" spans="1:6" ht="14.25" x14ac:dyDescent="0.3">
      <c r="A758" s="89" t="s">
        <v>586</v>
      </c>
      <c r="B758" s="89" t="s">
        <v>1967</v>
      </c>
      <c r="C758" s="89" t="s">
        <v>1968</v>
      </c>
      <c r="D758" s="89">
        <v>0</v>
      </c>
      <c r="E758" s="89">
        <v>0.2</v>
      </c>
      <c r="F758" s="89">
        <v>0</v>
      </c>
    </row>
    <row r="759" spans="1:6" ht="14.25" x14ac:dyDescent="0.3">
      <c r="A759" s="89" t="s">
        <v>586</v>
      </c>
      <c r="B759" s="89" t="s">
        <v>1969</v>
      </c>
      <c r="C759" s="89" t="s">
        <v>1970</v>
      </c>
      <c r="D759" s="89">
        <v>0</v>
      </c>
      <c r="E759" s="89">
        <v>0.2</v>
      </c>
      <c r="F759" s="89">
        <v>0</v>
      </c>
    </row>
    <row r="760" spans="1:6" ht="14.25" x14ac:dyDescent="0.3">
      <c r="A760" s="89" t="s">
        <v>586</v>
      </c>
      <c r="B760" s="89" t="s">
        <v>1971</v>
      </c>
      <c r="C760" s="89" t="s">
        <v>1972</v>
      </c>
      <c r="D760" s="89">
        <v>0</v>
      </c>
      <c r="E760" s="89">
        <v>0.2</v>
      </c>
      <c r="F760" s="89">
        <v>0</v>
      </c>
    </row>
    <row r="761" spans="1:6" ht="14.25" x14ac:dyDescent="0.3">
      <c r="A761" s="89" t="s">
        <v>586</v>
      </c>
      <c r="B761" s="89" t="s">
        <v>1973</v>
      </c>
      <c r="C761" s="89" t="s">
        <v>1974</v>
      </c>
      <c r="D761" s="89">
        <v>0</v>
      </c>
      <c r="E761" s="89">
        <v>0.2</v>
      </c>
      <c r="F761" s="89">
        <v>0</v>
      </c>
    </row>
    <row r="762" spans="1:6" ht="14.25" x14ac:dyDescent="0.3">
      <c r="A762" s="89" t="s">
        <v>586</v>
      </c>
      <c r="B762" s="89" t="s">
        <v>1975</v>
      </c>
      <c r="C762" s="89" t="s">
        <v>1976</v>
      </c>
      <c r="D762" s="89">
        <v>0</v>
      </c>
      <c r="E762" s="89">
        <v>0.2</v>
      </c>
      <c r="F762" s="89">
        <v>0</v>
      </c>
    </row>
    <row r="763" spans="1:6" ht="14.25" x14ac:dyDescent="0.3">
      <c r="A763" s="89" t="s">
        <v>586</v>
      </c>
      <c r="B763" s="89" t="s">
        <v>1977</v>
      </c>
      <c r="C763" s="89" t="s">
        <v>1978</v>
      </c>
      <c r="D763" s="89">
        <v>0</v>
      </c>
      <c r="E763" s="89">
        <v>0.2</v>
      </c>
      <c r="F763" s="89">
        <v>0</v>
      </c>
    </row>
    <row r="764" spans="1:6" ht="14.25" x14ac:dyDescent="0.3">
      <c r="A764" s="89" t="s">
        <v>586</v>
      </c>
      <c r="B764" s="89" t="s">
        <v>1979</v>
      </c>
      <c r="C764" s="89" t="s">
        <v>1980</v>
      </c>
      <c r="D764" s="89">
        <v>0</v>
      </c>
      <c r="E764" s="89">
        <v>0.2</v>
      </c>
      <c r="F764" s="89">
        <v>0</v>
      </c>
    </row>
    <row r="765" spans="1:6" ht="14.25" x14ac:dyDescent="0.3">
      <c r="A765" s="89" t="s">
        <v>586</v>
      </c>
      <c r="B765" s="89" t="s">
        <v>1981</v>
      </c>
      <c r="C765" s="89" t="s">
        <v>1982</v>
      </c>
      <c r="D765" s="89">
        <v>0</v>
      </c>
      <c r="E765" s="89">
        <v>0.2</v>
      </c>
      <c r="F765" s="89">
        <v>0</v>
      </c>
    </row>
    <row r="766" spans="1:6" ht="14.25" x14ac:dyDescent="0.3">
      <c r="A766" s="89" t="s">
        <v>586</v>
      </c>
      <c r="B766" s="89" t="s">
        <v>1983</v>
      </c>
      <c r="C766" s="89" t="s">
        <v>1984</v>
      </c>
      <c r="D766" s="89">
        <v>0</v>
      </c>
      <c r="E766" s="89">
        <v>0.2</v>
      </c>
      <c r="F766" s="89">
        <v>0</v>
      </c>
    </row>
    <row r="767" spans="1:6" ht="14.25" x14ac:dyDescent="0.3">
      <c r="A767" s="89" t="s">
        <v>586</v>
      </c>
      <c r="B767" s="89" t="s">
        <v>1985</v>
      </c>
      <c r="C767" s="89" t="s">
        <v>1986</v>
      </c>
      <c r="D767" s="89">
        <v>0</v>
      </c>
      <c r="E767" s="89">
        <v>0.2</v>
      </c>
      <c r="F767" s="89">
        <v>0</v>
      </c>
    </row>
    <row r="768" spans="1:6" ht="14.25" x14ac:dyDescent="0.3">
      <c r="A768" s="89" t="s">
        <v>586</v>
      </c>
      <c r="B768" s="89" t="s">
        <v>1987</v>
      </c>
      <c r="C768" s="89" t="s">
        <v>1988</v>
      </c>
      <c r="D768" s="89">
        <v>0</v>
      </c>
      <c r="E768" s="89">
        <v>0.2</v>
      </c>
      <c r="F768" s="89">
        <v>0</v>
      </c>
    </row>
    <row r="769" spans="1:6" ht="14.25" x14ac:dyDescent="0.3">
      <c r="A769" s="89" t="s">
        <v>586</v>
      </c>
      <c r="B769" s="89" t="s">
        <v>1989</v>
      </c>
      <c r="C769" s="89" t="s">
        <v>1990</v>
      </c>
      <c r="D769" s="89">
        <v>0</v>
      </c>
      <c r="E769" s="89">
        <v>0.2</v>
      </c>
      <c r="F769" s="89">
        <v>0</v>
      </c>
    </row>
    <row r="770" spans="1:6" ht="14.25" x14ac:dyDescent="0.3">
      <c r="A770" s="89" t="s">
        <v>586</v>
      </c>
      <c r="B770" s="89" t="s">
        <v>1991</v>
      </c>
      <c r="C770" s="89" t="s">
        <v>1992</v>
      </c>
      <c r="D770" s="89">
        <v>0</v>
      </c>
      <c r="E770" s="89">
        <v>0.2</v>
      </c>
      <c r="F770" s="89">
        <v>0</v>
      </c>
    </row>
    <row r="771" spans="1:6" ht="14.25" x14ac:dyDescent="0.3">
      <c r="A771" s="89" t="s">
        <v>586</v>
      </c>
      <c r="B771" s="89" t="s">
        <v>1993</v>
      </c>
      <c r="C771" s="89" t="s">
        <v>1994</v>
      </c>
      <c r="D771" s="89">
        <v>0</v>
      </c>
      <c r="E771" s="89">
        <v>0.2</v>
      </c>
      <c r="F771" s="89">
        <v>0</v>
      </c>
    </row>
    <row r="772" spans="1:6" ht="14.25" x14ac:dyDescent="0.3">
      <c r="A772" s="89" t="s">
        <v>586</v>
      </c>
      <c r="B772" s="89" t="s">
        <v>1995</v>
      </c>
      <c r="C772" s="89" t="s">
        <v>1996</v>
      </c>
      <c r="D772" s="89">
        <v>0</v>
      </c>
      <c r="E772" s="89">
        <v>0.2</v>
      </c>
      <c r="F772" s="89">
        <v>0</v>
      </c>
    </row>
    <row r="773" spans="1:6" ht="14.25" x14ac:dyDescent="0.3">
      <c r="A773" s="89" t="s">
        <v>586</v>
      </c>
      <c r="B773" s="89" t="s">
        <v>1997</v>
      </c>
      <c r="C773" s="89" t="s">
        <v>1998</v>
      </c>
      <c r="D773" s="89">
        <v>0</v>
      </c>
      <c r="E773" s="89">
        <v>0.2</v>
      </c>
      <c r="F773" s="89">
        <v>0</v>
      </c>
    </row>
    <row r="774" spans="1:6" ht="14.25" x14ac:dyDescent="0.3">
      <c r="A774" s="89" t="s">
        <v>586</v>
      </c>
      <c r="B774" s="89" t="s">
        <v>1999</v>
      </c>
      <c r="C774" s="89" t="s">
        <v>2000</v>
      </c>
      <c r="D774" s="89">
        <v>0</v>
      </c>
      <c r="E774" s="89">
        <v>0.2</v>
      </c>
      <c r="F774" s="89">
        <v>0</v>
      </c>
    </row>
    <row r="775" spans="1:6" ht="14.25" x14ac:dyDescent="0.3">
      <c r="A775" s="89" t="s">
        <v>586</v>
      </c>
      <c r="B775" s="89" t="s">
        <v>2001</v>
      </c>
      <c r="C775" s="89" t="s">
        <v>2002</v>
      </c>
      <c r="D775" s="89">
        <v>0</v>
      </c>
      <c r="E775" s="89">
        <v>0.2</v>
      </c>
      <c r="F775" s="89">
        <v>0</v>
      </c>
    </row>
    <row r="776" spans="1:6" ht="14.25" x14ac:dyDescent="0.3">
      <c r="A776" s="89" t="s">
        <v>586</v>
      </c>
      <c r="B776" s="89" t="s">
        <v>2003</v>
      </c>
      <c r="C776" s="89" t="s">
        <v>2004</v>
      </c>
      <c r="D776" s="89">
        <v>0</v>
      </c>
      <c r="E776" s="89">
        <v>0.2</v>
      </c>
      <c r="F776" s="89">
        <v>0</v>
      </c>
    </row>
    <row r="777" spans="1:6" ht="14.25" x14ac:dyDescent="0.3">
      <c r="A777" s="89" t="s">
        <v>586</v>
      </c>
      <c r="B777" s="89" t="s">
        <v>2005</v>
      </c>
      <c r="C777" s="89" t="s">
        <v>2006</v>
      </c>
      <c r="D777" s="89">
        <v>0</v>
      </c>
      <c r="E777" s="89">
        <v>0.2</v>
      </c>
      <c r="F777" s="89">
        <v>0</v>
      </c>
    </row>
    <row r="778" spans="1:6" ht="14.25" x14ac:dyDescent="0.3">
      <c r="A778" s="89" t="s">
        <v>586</v>
      </c>
      <c r="B778" s="89" t="s">
        <v>2007</v>
      </c>
      <c r="C778" s="89" t="s">
        <v>2008</v>
      </c>
      <c r="D778" s="89">
        <v>0</v>
      </c>
      <c r="E778" s="89">
        <v>0.2</v>
      </c>
      <c r="F778" s="89">
        <v>0</v>
      </c>
    </row>
    <row r="779" spans="1:6" ht="14.25" x14ac:dyDescent="0.3">
      <c r="A779" s="89" t="s">
        <v>586</v>
      </c>
      <c r="B779" s="89" t="s">
        <v>2009</v>
      </c>
      <c r="C779" s="89" t="s">
        <v>2010</v>
      </c>
      <c r="D779" s="89">
        <v>0</v>
      </c>
      <c r="E779" s="89">
        <v>0.2</v>
      </c>
      <c r="F779" s="89">
        <v>0</v>
      </c>
    </row>
    <row r="780" spans="1:6" ht="14.25" x14ac:dyDescent="0.3">
      <c r="A780" s="89" t="s">
        <v>586</v>
      </c>
      <c r="B780" s="89" t="s">
        <v>2011</v>
      </c>
      <c r="C780" s="89" t="s">
        <v>2012</v>
      </c>
      <c r="D780" s="89">
        <v>0</v>
      </c>
      <c r="E780" s="89">
        <v>0.2</v>
      </c>
      <c r="F780" s="89">
        <v>0</v>
      </c>
    </row>
    <row r="781" spans="1:6" ht="14.25" x14ac:dyDescent="0.3">
      <c r="A781" s="89" t="s">
        <v>586</v>
      </c>
      <c r="B781" s="89" t="s">
        <v>2013</v>
      </c>
      <c r="C781" s="89" t="s">
        <v>2014</v>
      </c>
      <c r="D781" s="89">
        <v>0</v>
      </c>
      <c r="E781" s="89">
        <v>0.2</v>
      </c>
      <c r="F781" s="89">
        <v>0</v>
      </c>
    </row>
    <row r="782" spans="1:6" ht="14.25" x14ac:dyDescent="0.3">
      <c r="A782" s="89" t="s">
        <v>586</v>
      </c>
      <c r="B782" s="89" t="s">
        <v>2015</v>
      </c>
      <c r="C782" s="89" t="s">
        <v>2016</v>
      </c>
      <c r="D782" s="89">
        <v>0</v>
      </c>
      <c r="E782" s="89">
        <v>0.2</v>
      </c>
      <c r="F782" s="89">
        <v>0</v>
      </c>
    </row>
    <row r="783" spans="1:6" ht="14.25" x14ac:dyDescent="0.3">
      <c r="A783" s="89" t="s">
        <v>586</v>
      </c>
      <c r="B783" s="89" t="s">
        <v>2017</v>
      </c>
      <c r="C783" s="89" t="s">
        <v>2018</v>
      </c>
      <c r="D783" s="89">
        <v>0</v>
      </c>
      <c r="E783" s="89">
        <v>0.2</v>
      </c>
      <c r="F783" s="89">
        <v>0</v>
      </c>
    </row>
    <row r="784" spans="1:6" ht="14.25" x14ac:dyDescent="0.3">
      <c r="A784" s="89" t="s">
        <v>586</v>
      </c>
      <c r="B784" s="89" t="s">
        <v>2019</v>
      </c>
      <c r="C784" s="89" t="s">
        <v>2020</v>
      </c>
      <c r="D784" s="89">
        <v>0</v>
      </c>
      <c r="E784" s="89">
        <v>0.2</v>
      </c>
      <c r="F784" s="89">
        <v>0</v>
      </c>
    </row>
    <row r="785" spans="1:6" ht="14.25" x14ac:dyDescent="0.3">
      <c r="A785" s="89" t="s">
        <v>586</v>
      </c>
      <c r="B785" s="91">
        <v>5435</v>
      </c>
      <c r="C785" s="89" t="s">
        <v>2021</v>
      </c>
      <c r="D785" s="89">
        <v>0.28000000000000003</v>
      </c>
      <c r="E785" s="89">
        <v>12.7</v>
      </c>
      <c r="F785" s="89">
        <v>12.7</v>
      </c>
    </row>
    <row r="786" spans="1:6" ht="14.25" x14ac:dyDescent="0.3">
      <c r="A786" s="89" t="s">
        <v>586</v>
      </c>
      <c r="B786" s="89" t="s">
        <v>2022</v>
      </c>
      <c r="C786" s="89" t="s">
        <v>2023</v>
      </c>
      <c r="D786" s="89">
        <v>0</v>
      </c>
      <c r="E786" s="89">
        <v>0.2</v>
      </c>
      <c r="F786" s="89">
        <v>0</v>
      </c>
    </row>
    <row r="787" spans="1:6" ht="14.25" x14ac:dyDescent="0.3">
      <c r="A787" s="89" t="s">
        <v>586</v>
      </c>
      <c r="B787" s="89" t="s">
        <v>2024</v>
      </c>
      <c r="C787" s="89" t="s">
        <v>2025</v>
      </c>
      <c r="D787" s="89">
        <v>0</v>
      </c>
      <c r="E787" s="89">
        <v>0.2</v>
      </c>
      <c r="F787" s="89">
        <v>0</v>
      </c>
    </row>
    <row r="788" spans="1:6" ht="14.25" x14ac:dyDescent="0.3">
      <c r="A788" s="89" t="s">
        <v>586</v>
      </c>
      <c r="B788" s="89" t="s">
        <v>2026</v>
      </c>
      <c r="C788" s="89" t="s">
        <v>2027</v>
      </c>
      <c r="D788" s="89">
        <v>0</v>
      </c>
      <c r="E788" s="89">
        <v>0.2</v>
      </c>
      <c r="F788" s="89">
        <v>0</v>
      </c>
    </row>
    <row r="789" spans="1:6" ht="14.25" x14ac:dyDescent="0.3">
      <c r="A789" s="89" t="s">
        <v>586</v>
      </c>
      <c r="B789" s="89" t="s">
        <v>2028</v>
      </c>
      <c r="C789" s="89" t="s">
        <v>2029</v>
      </c>
      <c r="D789" s="89">
        <v>0</v>
      </c>
      <c r="E789" s="89">
        <v>0.2</v>
      </c>
      <c r="F789" s="89">
        <v>0</v>
      </c>
    </row>
    <row r="790" spans="1:6" ht="14.25" x14ac:dyDescent="0.3">
      <c r="A790" s="89" t="s">
        <v>586</v>
      </c>
      <c r="B790" s="89" t="s">
        <v>2030</v>
      </c>
      <c r="C790" s="89" t="s">
        <v>2031</v>
      </c>
      <c r="D790" s="89">
        <v>0</v>
      </c>
      <c r="E790" s="89">
        <v>0.2</v>
      </c>
      <c r="F790" s="89">
        <v>0</v>
      </c>
    </row>
    <row r="791" spans="1:6" ht="14.25" x14ac:dyDescent="0.3">
      <c r="A791" s="89" t="s">
        <v>586</v>
      </c>
      <c r="B791" s="89" t="s">
        <v>2032</v>
      </c>
      <c r="C791" s="89" t="s">
        <v>2033</v>
      </c>
      <c r="D791" s="89">
        <v>0</v>
      </c>
      <c r="E791" s="89">
        <v>0.2</v>
      </c>
      <c r="F791" s="89">
        <v>0</v>
      </c>
    </row>
    <row r="792" spans="1:6" ht="14.25" x14ac:dyDescent="0.3">
      <c r="A792" s="89" t="s">
        <v>586</v>
      </c>
      <c r="B792" s="89" t="s">
        <v>2034</v>
      </c>
      <c r="C792" s="89" t="s">
        <v>2035</v>
      </c>
      <c r="D792" s="89">
        <v>0</v>
      </c>
      <c r="E792" s="89">
        <v>0.2</v>
      </c>
      <c r="F792" s="89">
        <v>0</v>
      </c>
    </row>
    <row r="793" spans="1:6" ht="14.25" x14ac:dyDescent="0.3">
      <c r="A793" s="89" t="s">
        <v>586</v>
      </c>
      <c r="B793" s="89" t="s">
        <v>2036</v>
      </c>
      <c r="C793" s="89" t="s">
        <v>2037</v>
      </c>
      <c r="D793" s="89">
        <v>0</v>
      </c>
      <c r="E793" s="89">
        <v>0.2</v>
      </c>
      <c r="F793" s="89">
        <v>0</v>
      </c>
    </row>
    <row r="794" spans="1:6" ht="14.25" x14ac:dyDescent="0.3">
      <c r="A794" s="89" t="s">
        <v>586</v>
      </c>
      <c r="B794" s="89" t="s">
        <v>2038</v>
      </c>
      <c r="C794" s="89" t="s">
        <v>2039</v>
      </c>
      <c r="D794" s="89">
        <v>0</v>
      </c>
      <c r="E794" s="89">
        <v>0.2</v>
      </c>
      <c r="F794" s="89">
        <v>0</v>
      </c>
    </row>
    <row r="795" spans="1:6" ht="14.25" x14ac:dyDescent="0.3">
      <c r="A795" s="89" t="s">
        <v>586</v>
      </c>
      <c r="B795" s="89" t="s">
        <v>2040</v>
      </c>
      <c r="C795" s="89" t="s">
        <v>2041</v>
      </c>
      <c r="D795" s="89">
        <v>0</v>
      </c>
      <c r="E795" s="89">
        <v>0.2</v>
      </c>
      <c r="F795" s="89">
        <v>0</v>
      </c>
    </row>
    <row r="796" spans="1:6" ht="14.25" x14ac:dyDescent="0.3">
      <c r="A796" s="89" t="s">
        <v>586</v>
      </c>
      <c r="B796" s="89" t="s">
        <v>2042</v>
      </c>
      <c r="C796" s="89" t="s">
        <v>2043</v>
      </c>
      <c r="D796" s="89">
        <v>0</v>
      </c>
      <c r="E796" s="89">
        <v>0.2</v>
      </c>
      <c r="F796" s="89">
        <v>0</v>
      </c>
    </row>
    <row r="797" spans="1:6" ht="14.25" x14ac:dyDescent="0.3">
      <c r="A797" s="89" t="s">
        <v>586</v>
      </c>
      <c r="B797" s="89" t="s">
        <v>2044</v>
      </c>
      <c r="C797" s="89" t="s">
        <v>2045</v>
      </c>
      <c r="D797" s="89">
        <v>0</v>
      </c>
      <c r="E797" s="89">
        <v>0.2</v>
      </c>
      <c r="F797" s="89">
        <v>0</v>
      </c>
    </row>
    <row r="798" spans="1:6" ht="14.25" x14ac:dyDescent="0.3">
      <c r="A798" s="89" t="s">
        <v>586</v>
      </c>
      <c r="B798" s="89" t="s">
        <v>2046</v>
      </c>
      <c r="C798" s="89" t="s">
        <v>2047</v>
      </c>
      <c r="D798" s="89">
        <v>0</v>
      </c>
      <c r="E798" s="89">
        <v>0.2</v>
      </c>
      <c r="F798" s="89">
        <v>0</v>
      </c>
    </row>
    <row r="799" spans="1:6" ht="14.25" x14ac:dyDescent="0.3">
      <c r="A799" s="89" t="s">
        <v>586</v>
      </c>
      <c r="B799" s="89" t="s">
        <v>2048</v>
      </c>
      <c r="C799" s="89" t="s">
        <v>2049</v>
      </c>
      <c r="D799" s="89">
        <v>0</v>
      </c>
      <c r="E799" s="89">
        <v>0.2</v>
      </c>
      <c r="F799" s="89">
        <v>0</v>
      </c>
    </row>
    <row r="800" spans="1:6" ht="14.25" x14ac:dyDescent="0.3">
      <c r="A800" s="89" t="s">
        <v>586</v>
      </c>
      <c r="B800" s="89" t="s">
        <v>2050</v>
      </c>
      <c r="C800" s="89" t="s">
        <v>2051</v>
      </c>
      <c r="D800" s="89">
        <v>0</v>
      </c>
      <c r="E800" s="89">
        <v>0.2</v>
      </c>
      <c r="F800" s="89">
        <v>0</v>
      </c>
    </row>
    <row r="801" spans="1:6" ht="14.25" x14ac:dyDescent="0.3">
      <c r="A801" s="89" t="s">
        <v>586</v>
      </c>
      <c r="B801" s="89" t="s">
        <v>2052</v>
      </c>
      <c r="C801" s="89" t="s">
        <v>2053</v>
      </c>
      <c r="D801" s="89">
        <v>0</v>
      </c>
      <c r="E801" s="89">
        <v>0.2</v>
      </c>
      <c r="F801" s="89">
        <v>0</v>
      </c>
    </row>
    <row r="802" spans="1:6" ht="14.25" x14ac:dyDescent="0.3">
      <c r="A802" s="89" t="s">
        <v>586</v>
      </c>
      <c r="B802" s="89" t="s">
        <v>2054</v>
      </c>
      <c r="C802" s="89" t="s">
        <v>2055</v>
      </c>
      <c r="D802" s="89">
        <v>0</v>
      </c>
      <c r="E802" s="89">
        <v>0.2</v>
      </c>
      <c r="F802" s="89">
        <v>0</v>
      </c>
    </row>
    <row r="803" spans="1:6" ht="14.25" x14ac:dyDescent="0.3">
      <c r="A803" s="89" t="s">
        <v>586</v>
      </c>
      <c r="B803" s="89" t="s">
        <v>2056</v>
      </c>
      <c r="C803" s="89" t="s">
        <v>2057</v>
      </c>
      <c r="D803" s="89">
        <v>0</v>
      </c>
      <c r="E803" s="89">
        <v>0.2</v>
      </c>
      <c r="F803" s="89">
        <v>0</v>
      </c>
    </row>
    <row r="804" spans="1:6" ht="14.25" x14ac:dyDescent="0.3">
      <c r="A804" s="89" t="s">
        <v>586</v>
      </c>
      <c r="B804" s="89" t="s">
        <v>2058</v>
      </c>
      <c r="C804" s="89" t="s">
        <v>2059</v>
      </c>
      <c r="D804" s="89">
        <v>0</v>
      </c>
      <c r="E804" s="89">
        <v>0.2</v>
      </c>
      <c r="F804" s="89">
        <v>0</v>
      </c>
    </row>
    <row r="805" spans="1:6" ht="14.25" x14ac:dyDescent="0.3">
      <c r="A805" s="89" t="s">
        <v>586</v>
      </c>
      <c r="B805" s="89" t="s">
        <v>2060</v>
      </c>
      <c r="C805" s="89" t="s">
        <v>2061</v>
      </c>
      <c r="D805" s="89">
        <v>0</v>
      </c>
      <c r="E805" s="89">
        <v>0.2</v>
      </c>
      <c r="F805" s="89">
        <v>0</v>
      </c>
    </row>
    <row r="806" spans="1:6" ht="14.25" x14ac:dyDescent="0.3">
      <c r="A806" s="89" t="s">
        <v>586</v>
      </c>
      <c r="B806" s="89" t="s">
        <v>2062</v>
      </c>
      <c r="C806" s="89" t="s">
        <v>2063</v>
      </c>
      <c r="D806" s="89">
        <v>0</v>
      </c>
      <c r="E806" s="89">
        <v>0.2</v>
      </c>
      <c r="F806" s="89">
        <v>0</v>
      </c>
    </row>
    <row r="807" spans="1:6" ht="14.25" x14ac:dyDescent="0.3">
      <c r="A807" s="89" t="s">
        <v>586</v>
      </c>
      <c r="B807" s="89" t="s">
        <v>2064</v>
      </c>
      <c r="C807" s="89" t="s">
        <v>2065</v>
      </c>
      <c r="D807" s="89">
        <v>0</v>
      </c>
      <c r="E807" s="89">
        <v>0.2</v>
      </c>
      <c r="F807" s="89">
        <v>0</v>
      </c>
    </row>
    <row r="808" spans="1:6" ht="14.25" x14ac:dyDescent="0.3">
      <c r="A808" s="89" t="s">
        <v>586</v>
      </c>
      <c r="B808" s="89" t="s">
        <v>2066</v>
      </c>
      <c r="C808" s="89" t="s">
        <v>2067</v>
      </c>
      <c r="D808" s="89">
        <v>0</v>
      </c>
      <c r="E808" s="89">
        <v>0.2</v>
      </c>
      <c r="F808" s="89">
        <v>0</v>
      </c>
    </row>
    <row r="809" spans="1:6" ht="14.25" x14ac:dyDescent="0.3">
      <c r="A809" s="89" t="s">
        <v>586</v>
      </c>
      <c r="B809" s="89" t="s">
        <v>2068</v>
      </c>
      <c r="C809" s="89" t="s">
        <v>2069</v>
      </c>
      <c r="D809" s="89">
        <v>0</v>
      </c>
      <c r="E809" s="89">
        <v>0.2</v>
      </c>
      <c r="F809" s="89">
        <v>0</v>
      </c>
    </row>
    <row r="810" spans="1:6" ht="14.25" x14ac:dyDescent="0.3">
      <c r="A810" s="89" t="s">
        <v>586</v>
      </c>
      <c r="B810" s="89" t="s">
        <v>2070</v>
      </c>
      <c r="C810" s="89" t="s">
        <v>2071</v>
      </c>
      <c r="D810" s="89">
        <v>0</v>
      </c>
      <c r="E810" s="89">
        <v>0.2</v>
      </c>
      <c r="F810" s="89">
        <v>0</v>
      </c>
    </row>
    <row r="811" spans="1:6" ht="14.25" x14ac:dyDescent="0.3">
      <c r="A811" s="89" t="s">
        <v>586</v>
      </c>
      <c r="B811" s="89" t="s">
        <v>2072</v>
      </c>
      <c r="C811" s="89" t="s">
        <v>2073</v>
      </c>
      <c r="D811" s="89">
        <v>0</v>
      </c>
      <c r="E811" s="89">
        <v>0.2</v>
      </c>
      <c r="F811" s="89">
        <v>0</v>
      </c>
    </row>
    <row r="812" spans="1:6" ht="14.25" x14ac:dyDescent="0.3">
      <c r="A812" s="89" t="s">
        <v>586</v>
      </c>
      <c r="B812" s="89" t="s">
        <v>2074</v>
      </c>
      <c r="C812" s="89" t="s">
        <v>2075</v>
      </c>
      <c r="D812" s="89">
        <v>0</v>
      </c>
      <c r="E812" s="89">
        <v>0.2</v>
      </c>
      <c r="F812" s="89">
        <v>0</v>
      </c>
    </row>
    <row r="813" spans="1:6" ht="14.25" x14ac:dyDescent="0.3">
      <c r="A813" s="89" t="s">
        <v>586</v>
      </c>
      <c r="B813" s="89" t="s">
        <v>2076</v>
      </c>
      <c r="C813" s="89" t="s">
        <v>2077</v>
      </c>
      <c r="D813" s="89">
        <v>0</v>
      </c>
      <c r="E813" s="89">
        <v>0.2</v>
      </c>
      <c r="F813" s="89">
        <v>0</v>
      </c>
    </row>
    <row r="814" spans="1:6" ht="14.25" x14ac:dyDescent="0.3">
      <c r="A814" s="89" t="s">
        <v>586</v>
      </c>
      <c r="B814" s="89" t="s">
        <v>2078</v>
      </c>
      <c r="C814" s="89" t="s">
        <v>2079</v>
      </c>
      <c r="D814" s="89">
        <v>0</v>
      </c>
      <c r="E814" s="89">
        <v>0.2</v>
      </c>
      <c r="F814" s="89">
        <v>0</v>
      </c>
    </row>
    <row r="815" spans="1:6" ht="14.25" x14ac:dyDescent="0.3">
      <c r="A815" s="89" t="s">
        <v>586</v>
      </c>
      <c r="B815" s="89" t="s">
        <v>2080</v>
      </c>
      <c r="C815" s="89" t="s">
        <v>2081</v>
      </c>
      <c r="D815" s="89">
        <v>0</v>
      </c>
      <c r="E815" s="89">
        <v>0.2</v>
      </c>
      <c r="F815" s="89">
        <v>0</v>
      </c>
    </row>
    <row r="816" spans="1:6" ht="14.25" x14ac:dyDescent="0.3">
      <c r="A816" s="89" t="s">
        <v>586</v>
      </c>
      <c r="B816" s="89" t="s">
        <v>2082</v>
      </c>
      <c r="C816" s="89" t="s">
        <v>2083</v>
      </c>
      <c r="D816" s="89">
        <v>0</v>
      </c>
      <c r="E816" s="89">
        <v>0.2</v>
      </c>
      <c r="F816" s="89">
        <v>0</v>
      </c>
    </row>
    <row r="817" spans="1:6" ht="14.25" x14ac:dyDescent="0.3">
      <c r="A817" s="89" t="s">
        <v>586</v>
      </c>
      <c r="B817" s="89" t="s">
        <v>2084</v>
      </c>
      <c r="C817" s="89" t="s">
        <v>2085</v>
      </c>
      <c r="D817" s="89">
        <v>0</v>
      </c>
      <c r="E817" s="89">
        <v>0.2</v>
      </c>
      <c r="F817" s="89">
        <v>0</v>
      </c>
    </row>
    <row r="818" spans="1:6" ht="14.25" x14ac:dyDescent="0.3">
      <c r="A818" s="89" t="s">
        <v>586</v>
      </c>
      <c r="B818" s="89" t="s">
        <v>2086</v>
      </c>
      <c r="C818" s="89" t="s">
        <v>2087</v>
      </c>
      <c r="D818" s="89">
        <v>0</v>
      </c>
      <c r="E818" s="89">
        <v>0.2</v>
      </c>
      <c r="F818" s="89">
        <v>0</v>
      </c>
    </row>
    <row r="819" spans="1:6" ht="14.25" x14ac:dyDescent="0.3">
      <c r="A819" s="89" t="s">
        <v>586</v>
      </c>
      <c r="B819" s="89" t="s">
        <v>2088</v>
      </c>
      <c r="C819" s="89" t="s">
        <v>2089</v>
      </c>
      <c r="D819" s="89">
        <v>0</v>
      </c>
      <c r="E819" s="89">
        <v>0.2</v>
      </c>
      <c r="F819" s="89">
        <v>0</v>
      </c>
    </row>
    <row r="820" spans="1:6" ht="14.25" x14ac:dyDescent="0.3">
      <c r="A820" s="89" t="s">
        <v>586</v>
      </c>
      <c r="B820" s="89" t="s">
        <v>2090</v>
      </c>
      <c r="C820" s="89" t="s">
        <v>2091</v>
      </c>
      <c r="D820" s="89">
        <v>0</v>
      </c>
      <c r="E820" s="89">
        <v>0.2</v>
      </c>
      <c r="F820" s="89">
        <v>0</v>
      </c>
    </row>
    <row r="821" spans="1:6" ht="14.25" x14ac:dyDescent="0.3">
      <c r="A821" s="89" t="s">
        <v>586</v>
      </c>
      <c r="B821" s="89" t="s">
        <v>2092</v>
      </c>
      <c r="C821" s="89" t="s">
        <v>2093</v>
      </c>
      <c r="D821" s="89">
        <v>0</v>
      </c>
      <c r="E821" s="89">
        <v>0.2</v>
      </c>
      <c r="F821" s="89">
        <v>0</v>
      </c>
    </row>
    <row r="822" spans="1:6" ht="14.25" x14ac:dyDescent="0.3">
      <c r="A822" s="89" t="s">
        <v>586</v>
      </c>
      <c r="B822" s="89" t="s">
        <v>2094</v>
      </c>
      <c r="C822" s="89" t="s">
        <v>2095</v>
      </c>
      <c r="D822" s="89">
        <v>0</v>
      </c>
      <c r="E822" s="89">
        <v>0.2</v>
      </c>
      <c r="F822" s="89">
        <v>0</v>
      </c>
    </row>
    <row r="823" spans="1:6" ht="14.25" x14ac:dyDescent="0.3">
      <c r="A823" s="89" t="s">
        <v>586</v>
      </c>
      <c r="B823" s="89" t="s">
        <v>2096</v>
      </c>
      <c r="C823" s="89" t="s">
        <v>2097</v>
      </c>
      <c r="D823" s="89">
        <v>0</v>
      </c>
      <c r="E823" s="89">
        <v>0.2</v>
      </c>
      <c r="F823" s="89">
        <v>0</v>
      </c>
    </row>
    <row r="824" spans="1:6" ht="14.25" x14ac:dyDescent="0.3">
      <c r="A824" s="89" t="s">
        <v>586</v>
      </c>
      <c r="B824" s="89" t="s">
        <v>2098</v>
      </c>
      <c r="C824" s="89" t="s">
        <v>2099</v>
      </c>
      <c r="D824" s="89">
        <v>0</v>
      </c>
      <c r="E824" s="89">
        <v>0.2</v>
      </c>
      <c r="F824" s="89">
        <v>0</v>
      </c>
    </row>
    <row r="825" spans="1:6" ht="14.25" x14ac:dyDescent="0.3">
      <c r="A825" s="89" t="s">
        <v>586</v>
      </c>
      <c r="B825" s="89" t="s">
        <v>2100</v>
      </c>
      <c r="C825" s="89" t="s">
        <v>2101</v>
      </c>
      <c r="D825" s="89">
        <v>0</v>
      </c>
      <c r="E825" s="89">
        <v>0.2</v>
      </c>
      <c r="F825" s="89">
        <v>0</v>
      </c>
    </row>
    <row r="826" spans="1:6" ht="14.25" x14ac:dyDescent="0.3">
      <c r="A826" s="89" t="s">
        <v>586</v>
      </c>
      <c r="B826" s="89" t="s">
        <v>2102</v>
      </c>
      <c r="C826" s="89" t="s">
        <v>2103</v>
      </c>
      <c r="D826" s="89">
        <v>0</v>
      </c>
      <c r="E826" s="89">
        <v>0.2</v>
      </c>
      <c r="F826" s="89">
        <v>0</v>
      </c>
    </row>
    <row r="827" spans="1:6" ht="14.25" x14ac:dyDescent="0.3">
      <c r="A827" s="89" t="s">
        <v>586</v>
      </c>
      <c r="B827" s="89" t="s">
        <v>2104</v>
      </c>
      <c r="C827" s="89" t="s">
        <v>2105</v>
      </c>
      <c r="D827" s="89">
        <v>0</v>
      </c>
      <c r="E827" s="89">
        <v>0.2</v>
      </c>
      <c r="F827" s="89">
        <v>0</v>
      </c>
    </row>
    <row r="828" spans="1:6" ht="14.25" x14ac:dyDescent="0.3">
      <c r="A828" s="89" t="s">
        <v>586</v>
      </c>
      <c r="B828" s="89" t="s">
        <v>2106</v>
      </c>
      <c r="C828" s="89" t="s">
        <v>2107</v>
      </c>
      <c r="D828" s="89">
        <v>0</v>
      </c>
      <c r="E828" s="89">
        <v>0.2</v>
      </c>
      <c r="F828" s="89">
        <v>0</v>
      </c>
    </row>
    <row r="829" spans="1:6" ht="14.25" x14ac:dyDescent="0.3">
      <c r="A829" s="89" t="s">
        <v>586</v>
      </c>
      <c r="B829" s="89" t="s">
        <v>2108</v>
      </c>
      <c r="C829" s="89" t="s">
        <v>2109</v>
      </c>
      <c r="D829" s="89">
        <v>0</v>
      </c>
      <c r="E829" s="89">
        <v>0.2</v>
      </c>
      <c r="F829" s="89">
        <v>0</v>
      </c>
    </row>
    <row r="830" spans="1:6" ht="14.25" x14ac:dyDescent="0.3">
      <c r="A830" s="89" t="s">
        <v>586</v>
      </c>
      <c r="B830" s="89" t="s">
        <v>2110</v>
      </c>
      <c r="C830" s="89" t="s">
        <v>2111</v>
      </c>
      <c r="D830" s="89">
        <v>0</v>
      </c>
      <c r="E830" s="89">
        <v>0.2</v>
      </c>
      <c r="F830" s="89">
        <v>0</v>
      </c>
    </row>
    <row r="831" spans="1:6" ht="14.25" x14ac:dyDescent="0.3">
      <c r="A831" s="89" t="s">
        <v>586</v>
      </c>
      <c r="B831" s="89" t="s">
        <v>2112</v>
      </c>
      <c r="C831" s="89" t="s">
        <v>2113</v>
      </c>
      <c r="D831" s="89">
        <v>0</v>
      </c>
      <c r="E831" s="89">
        <v>0.2</v>
      </c>
      <c r="F831" s="89">
        <v>0</v>
      </c>
    </row>
    <row r="832" spans="1:6" ht="14.25" x14ac:dyDescent="0.3">
      <c r="A832" s="89" t="s">
        <v>586</v>
      </c>
      <c r="B832" s="89" t="s">
        <v>2114</v>
      </c>
      <c r="C832" s="89" t="s">
        <v>2115</v>
      </c>
      <c r="D832" s="89">
        <v>0</v>
      </c>
      <c r="E832" s="89">
        <v>0.2</v>
      </c>
      <c r="F832" s="89">
        <v>0</v>
      </c>
    </row>
    <row r="833" spans="1:6" ht="14.25" x14ac:dyDescent="0.3">
      <c r="A833" s="89" t="s">
        <v>586</v>
      </c>
      <c r="B833" s="89" t="s">
        <v>2116</v>
      </c>
      <c r="C833" s="89" t="s">
        <v>2117</v>
      </c>
      <c r="D833" s="89">
        <v>0</v>
      </c>
      <c r="E833" s="89">
        <v>0.2</v>
      </c>
      <c r="F833" s="89">
        <v>0</v>
      </c>
    </row>
    <row r="834" spans="1:6" ht="14.25" x14ac:dyDescent="0.3">
      <c r="A834" s="89" t="s">
        <v>586</v>
      </c>
      <c r="B834" s="89" t="s">
        <v>2118</v>
      </c>
      <c r="C834" s="89" t="s">
        <v>2119</v>
      </c>
      <c r="D834" s="89">
        <v>0</v>
      </c>
      <c r="E834" s="89">
        <v>0.2</v>
      </c>
      <c r="F834" s="89">
        <v>0</v>
      </c>
    </row>
    <row r="835" spans="1:6" ht="14.25" x14ac:dyDescent="0.3">
      <c r="A835" s="89" t="s">
        <v>586</v>
      </c>
      <c r="B835" s="89" t="s">
        <v>2120</v>
      </c>
      <c r="C835" s="89" t="s">
        <v>2121</v>
      </c>
      <c r="D835" s="89">
        <v>0</v>
      </c>
      <c r="E835" s="89">
        <v>0.2</v>
      </c>
      <c r="F835" s="89">
        <v>0</v>
      </c>
    </row>
    <row r="836" spans="1:6" ht="14.25" x14ac:dyDescent="0.3">
      <c r="A836" s="89" t="s">
        <v>586</v>
      </c>
      <c r="B836" s="89" t="s">
        <v>2122</v>
      </c>
      <c r="C836" s="89" t="s">
        <v>2123</v>
      </c>
      <c r="D836" s="89">
        <v>0</v>
      </c>
      <c r="E836" s="89">
        <v>0.2</v>
      </c>
      <c r="F836" s="89">
        <v>0</v>
      </c>
    </row>
    <row r="837" spans="1:6" ht="14.25" x14ac:dyDescent="0.3">
      <c r="A837" s="89" t="s">
        <v>586</v>
      </c>
      <c r="B837" s="89" t="s">
        <v>2124</v>
      </c>
      <c r="C837" s="89" t="s">
        <v>2125</v>
      </c>
      <c r="D837" s="89">
        <v>0</v>
      </c>
      <c r="E837" s="89">
        <v>0.2</v>
      </c>
      <c r="F837" s="89">
        <v>0</v>
      </c>
    </row>
    <row r="838" spans="1:6" ht="14.25" x14ac:dyDescent="0.3">
      <c r="A838" s="89" t="s">
        <v>586</v>
      </c>
      <c r="B838" s="89" t="s">
        <v>2126</v>
      </c>
      <c r="C838" s="89" t="s">
        <v>2127</v>
      </c>
      <c r="D838" s="89">
        <v>0</v>
      </c>
      <c r="E838" s="89">
        <v>0.2</v>
      </c>
      <c r="F838" s="89">
        <v>0</v>
      </c>
    </row>
    <row r="839" spans="1:6" ht="14.25" x14ac:dyDescent="0.3">
      <c r="A839" s="89" t="s">
        <v>586</v>
      </c>
      <c r="B839" s="89" t="s">
        <v>2128</v>
      </c>
      <c r="C839" s="89" t="s">
        <v>2129</v>
      </c>
      <c r="D839" s="89">
        <v>0</v>
      </c>
      <c r="E839" s="89">
        <v>0.2</v>
      </c>
      <c r="F839" s="89">
        <v>0</v>
      </c>
    </row>
    <row r="840" spans="1:6" ht="14.25" x14ac:dyDescent="0.3">
      <c r="A840" s="89" t="s">
        <v>586</v>
      </c>
      <c r="B840" s="89" t="s">
        <v>2130</v>
      </c>
      <c r="C840" s="89" t="s">
        <v>2131</v>
      </c>
      <c r="D840" s="89">
        <v>0</v>
      </c>
      <c r="E840" s="89">
        <v>0.2</v>
      </c>
      <c r="F840" s="89">
        <v>0</v>
      </c>
    </row>
    <row r="841" spans="1:6" ht="14.25" x14ac:dyDescent="0.3">
      <c r="A841" s="89" t="s">
        <v>586</v>
      </c>
      <c r="B841" s="89" t="s">
        <v>2132</v>
      </c>
      <c r="C841" s="89" t="s">
        <v>2133</v>
      </c>
      <c r="D841" s="89">
        <v>0</v>
      </c>
      <c r="E841" s="89">
        <v>0.2</v>
      </c>
      <c r="F841" s="89">
        <v>0</v>
      </c>
    </row>
    <row r="842" spans="1:6" ht="14.25" x14ac:dyDescent="0.3">
      <c r="A842" s="89" t="s">
        <v>586</v>
      </c>
      <c r="B842" s="89" t="s">
        <v>2134</v>
      </c>
      <c r="C842" s="89" t="s">
        <v>2135</v>
      </c>
      <c r="D842" s="89">
        <v>0</v>
      </c>
      <c r="E842" s="89">
        <v>0.2</v>
      </c>
      <c r="F842" s="89">
        <v>0</v>
      </c>
    </row>
    <row r="843" spans="1:6" ht="14.25" x14ac:dyDescent="0.3">
      <c r="A843" s="89" t="s">
        <v>586</v>
      </c>
      <c r="B843" s="89" t="s">
        <v>2136</v>
      </c>
      <c r="C843" s="89" t="s">
        <v>2137</v>
      </c>
      <c r="D843" s="89">
        <v>0</v>
      </c>
      <c r="E843" s="89">
        <v>0.2</v>
      </c>
      <c r="F843" s="89">
        <v>0</v>
      </c>
    </row>
    <row r="844" spans="1:6" ht="14.25" x14ac:dyDescent="0.3">
      <c r="A844" s="89" t="s">
        <v>586</v>
      </c>
      <c r="B844" s="89" t="s">
        <v>2138</v>
      </c>
      <c r="C844" s="89" t="s">
        <v>2139</v>
      </c>
      <c r="D844" s="89">
        <v>0</v>
      </c>
      <c r="E844" s="89">
        <v>0.2</v>
      </c>
      <c r="F844" s="89">
        <v>0</v>
      </c>
    </row>
    <row r="845" spans="1:6" ht="14.25" x14ac:dyDescent="0.3">
      <c r="A845" s="89" t="s">
        <v>586</v>
      </c>
      <c r="B845" s="89" t="s">
        <v>2140</v>
      </c>
      <c r="C845" s="89" t="s">
        <v>2141</v>
      </c>
      <c r="D845" s="89">
        <v>0</v>
      </c>
      <c r="E845" s="89">
        <v>0.2</v>
      </c>
      <c r="F845" s="89">
        <v>0</v>
      </c>
    </row>
    <row r="846" spans="1:6" ht="14.25" x14ac:dyDescent="0.3">
      <c r="A846" s="89" t="s">
        <v>586</v>
      </c>
      <c r="B846" s="89" t="s">
        <v>2142</v>
      </c>
      <c r="C846" s="89" t="s">
        <v>2143</v>
      </c>
      <c r="D846" s="89">
        <v>0</v>
      </c>
      <c r="E846" s="89">
        <v>0.2</v>
      </c>
      <c r="F846" s="89">
        <v>0</v>
      </c>
    </row>
    <row r="847" spans="1:6" ht="14.25" x14ac:dyDescent="0.3">
      <c r="A847" s="89" t="s">
        <v>586</v>
      </c>
      <c r="B847" s="89" t="s">
        <v>2144</v>
      </c>
      <c r="C847" s="89" t="s">
        <v>2145</v>
      </c>
      <c r="D847" s="89">
        <v>0</v>
      </c>
      <c r="E847" s="89">
        <v>0.2</v>
      </c>
      <c r="F847" s="89">
        <v>0</v>
      </c>
    </row>
    <row r="848" spans="1:6" ht="14.25" x14ac:dyDescent="0.3">
      <c r="A848" s="89" t="s">
        <v>586</v>
      </c>
      <c r="B848" s="89" t="s">
        <v>2146</v>
      </c>
      <c r="C848" s="89" t="s">
        <v>2147</v>
      </c>
      <c r="D848" s="89">
        <v>0</v>
      </c>
      <c r="E848" s="89">
        <v>0.2</v>
      </c>
      <c r="F848" s="89">
        <v>0</v>
      </c>
    </row>
    <row r="849" spans="1:6" ht="14.25" x14ac:dyDescent="0.3">
      <c r="A849" s="89" t="s">
        <v>586</v>
      </c>
      <c r="B849" s="89" t="s">
        <v>2148</v>
      </c>
      <c r="C849" s="89" t="s">
        <v>2149</v>
      </c>
      <c r="D849" s="89">
        <v>0</v>
      </c>
      <c r="E849" s="89">
        <v>0.2</v>
      </c>
      <c r="F849" s="89">
        <v>0</v>
      </c>
    </row>
    <row r="850" spans="1:6" ht="14.25" x14ac:dyDescent="0.3">
      <c r="A850" s="89" t="s">
        <v>586</v>
      </c>
      <c r="B850" s="89" t="s">
        <v>2150</v>
      </c>
      <c r="C850" s="89" t="s">
        <v>2151</v>
      </c>
      <c r="D850" s="89">
        <v>0</v>
      </c>
      <c r="E850" s="89">
        <v>0.2</v>
      </c>
      <c r="F850" s="89">
        <v>0</v>
      </c>
    </row>
    <row r="851" spans="1:6" ht="14.25" x14ac:dyDescent="0.3">
      <c r="A851" s="89" t="s">
        <v>586</v>
      </c>
      <c r="B851" s="89" t="s">
        <v>2152</v>
      </c>
      <c r="C851" s="89" t="s">
        <v>2153</v>
      </c>
      <c r="D851" s="89">
        <v>0</v>
      </c>
      <c r="E851" s="89">
        <v>0.2</v>
      </c>
      <c r="F851" s="89">
        <v>0</v>
      </c>
    </row>
    <row r="852" spans="1:6" ht="14.25" x14ac:dyDescent="0.3">
      <c r="A852" s="89" t="s">
        <v>586</v>
      </c>
      <c r="B852" s="89" t="s">
        <v>2154</v>
      </c>
      <c r="C852" s="89" t="s">
        <v>2155</v>
      </c>
      <c r="D852" s="89">
        <v>0</v>
      </c>
      <c r="E852" s="89">
        <v>0.2</v>
      </c>
      <c r="F852" s="89">
        <v>0</v>
      </c>
    </row>
    <row r="853" spans="1:6" ht="14.25" x14ac:dyDescent="0.3">
      <c r="A853" s="89" t="s">
        <v>586</v>
      </c>
      <c r="B853" s="89" t="s">
        <v>2156</v>
      </c>
      <c r="C853" s="89" t="s">
        <v>2157</v>
      </c>
      <c r="D853" s="89">
        <v>0</v>
      </c>
      <c r="E853" s="89">
        <v>0.2</v>
      </c>
      <c r="F853" s="89">
        <v>0</v>
      </c>
    </row>
    <row r="854" spans="1:6" ht="14.25" x14ac:dyDescent="0.3">
      <c r="A854" s="89" t="s">
        <v>586</v>
      </c>
      <c r="B854" s="91">
        <v>5436</v>
      </c>
      <c r="C854" s="89" t="s">
        <v>2158</v>
      </c>
      <c r="D854" s="89">
        <v>0.28000000000000003</v>
      </c>
      <c r="E854" s="89">
        <v>12.7</v>
      </c>
      <c r="F854" s="89">
        <v>12.7</v>
      </c>
    </row>
    <row r="855" spans="1:6" ht="14.25" x14ac:dyDescent="0.3">
      <c r="A855" s="89" t="s">
        <v>586</v>
      </c>
      <c r="B855" s="89" t="s">
        <v>2159</v>
      </c>
      <c r="C855" s="89" t="s">
        <v>2160</v>
      </c>
      <c r="D855" s="89">
        <v>0</v>
      </c>
      <c r="E855" s="89">
        <v>0.2</v>
      </c>
      <c r="F855" s="89">
        <v>0</v>
      </c>
    </row>
    <row r="856" spans="1:6" ht="14.25" x14ac:dyDescent="0.3">
      <c r="A856" s="89" t="s">
        <v>586</v>
      </c>
      <c r="B856" s="89" t="s">
        <v>2161</v>
      </c>
      <c r="C856" s="89" t="s">
        <v>2162</v>
      </c>
      <c r="D856" s="89">
        <v>0</v>
      </c>
      <c r="E856" s="89">
        <v>0.2</v>
      </c>
      <c r="F856" s="89">
        <v>0</v>
      </c>
    </row>
    <row r="857" spans="1:6" ht="14.25" x14ac:dyDescent="0.3">
      <c r="A857" s="89" t="s">
        <v>586</v>
      </c>
      <c r="B857" s="89" t="s">
        <v>2163</v>
      </c>
      <c r="C857" s="89" t="s">
        <v>2164</v>
      </c>
      <c r="D857" s="89">
        <v>0</v>
      </c>
      <c r="E857" s="89">
        <v>0.2</v>
      </c>
      <c r="F857" s="89">
        <v>0</v>
      </c>
    </row>
    <row r="858" spans="1:6" ht="14.25" x14ac:dyDescent="0.3">
      <c r="A858" s="89" t="s">
        <v>586</v>
      </c>
      <c r="B858" s="89" t="s">
        <v>2165</v>
      </c>
      <c r="C858" s="89" t="s">
        <v>2166</v>
      </c>
      <c r="D858" s="89">
        <v>0</v>
      </c>
      <c r="E858" s="89">
        <v>0.2</v>
      </c>
      <c r="F858" s="89">
        <v>0</v>
      </c>
    </row>
    <row r="859" spans="1:6" ht="14.25" x14ac:dyDescent="0.3">
      <c r="A859" s="89" t="s">
        <v>586</v>
      </c>
      <c r="B859" s="89" t="s">
        <v>2167</v>
      </c>
      <c r="C859" s="89" t="s">
        <v>2168</v>
      </c>
      <c r="D859" s="89">
        <v>0</v>
      </c>
      <c r="E859" s="89">
        <v>0.2</v>
      </c>
      <c r="F859" s="89">
        <v>0</v>
      </c>
    </row>
    <row r="860" spans="1:6" ht="14.25" x14ac:dyDescent="0.3">
      <c r="A860" s="89" t="s">
        <v>586</v>
      </c>
      <c r="B860" s="89" t="s">
        <v>2169</v>
      </c>
      <c r="C860" s="89" t="s">
        <v>2170</v>
      </c>
      <c r="D860" s="89">
        <v>0</v>
      </c>
      <c r="E860" s="89">
        <v>0.2</v>
      </c>
      <c r="F860" s="89">
        <v>0</v>
      </c>
    </row>
    <row r="861" spans="1:6" ht="14.25" x14ac:dyDescent="0.3">
      <c r="A861" s="89" t="s">
        <v>586</v>
      </c>
      <c r="B861" s="89" t="s">
        <v>2171</v>
      </c>
      <c r="C861" s="89" t="s">
        <v>2172</v>
      </c>
      <c r="D861" s="89">
        <v>0</v>
      </c>
      <c r="E861" s="89">
        <v>0.2</v>
      </c>
      <c r="F861" s="89">
        <v>0</v>
      </c>
    </row>
    <row r="862" spans="1:6" ht="14.25" x14ac:dyDescent="0.3">
      <c r="A862" s="89" t="s">
        <v>586</v>
      </c>
      <c r="B862" s="89" t="s">
        <v>2173</v>
      </c>
      <c r="C862" s="89" t="s">
        <v>2174</v>
      </c>
      <c r="D862" s="89">
        <v>0</v>
      </c>
      <c r="E862" s="89">
        <v>0.2</v>
      </c>
      <c r="F862" s="89">
        <v>0</v>
      </c>
    </row>
    <row r="863" spans="1:6" ht="14.25" x14ac:dyDescent="0.3">
      <c r="A863" s="89" t="s">
        <v>586</v>
      </c>
      <c r="B863" s="89" t="s">
        <v>2175</v>
      </c>
      <c r="C863" s="89" t="s">
        <v>2176</v>
      </c>
      <c r="D863" s="89">
        <v>0</v>
      </c>
      <c r="E863" s="89">
        <v>0.2</v>
      </c>
      <c r="F863" s="89">
        <v>0</v>
      </c>
    </row>
    <row r="864" spans="1:6" ht="14.25" x14ac:dyDescent="0.3">
      <c r="A864" s="89" t="s">
        <v>586</v>
      </c>
      <c r="B864" s="89" t="s">
        <v>2177</v>
      </c>
      <c r="C864" s="89" t="s">
        <v>2178</v>
      </c>
      <c r="D864" s="89">
        <v>0</v>
      </c>
      <c r="E864" s="89">
        <v>0.2</v>
      </c>
      <c r="F864" s="89">
        <v>0</v>
      </c>
    </row>
    <row r="865" spans="1:6" ht="14.25" x14ac:dyDescent="0.3">
      <c r="A865" s="89" t="s">
        <v>586</v>
      </c>
      <c r="B865" s="89" t="s">
        <v>2179</v>
      </c>
      <c r="C865" s="89" t="s">
        <v>2180</v>
      </c>
      <c r="D865" s="89">
        <v>0</v>
      </c>
      <c r="E865" s="89">
        <v>0.2</v>
      </c>
      <c r="F865" s="89">
        <v>0</v>
      </c>
    </row>
    <row r="866" spans="1:6" ht="14.25" x14ac:dyDescent="0.3">
      <c r="A866" s="89" t="s">
        <v>586</v>
      </c>
      <c r="B866" s="89" t="s">
        <v>2181</v>
      </c>
      <c r="C866" s="89" t="s">
        <v>2182</v>
      </c>
      <c r="D866" s="89">
        <v>0</v>
      </c>
      <c r="E866" s="89">
        <v>0.2</v>
      </c>
      <c r="F866" s="89">
        <v>0</v>
      </c>
    </row>
    <row r="867" spans="1:6" ht="14.25" x14ac:dyDescent="0.3">
      <c r="A867" s="89" t="s">
        <v>586</v>
      </c>
      <c r="B867" s="89" t="s">
        <v>2183</v>
      </c>
      <c r="C867" s="89" t="s">
        <v>2184</v>
      </c>
      <c r="D867" s="89">
        <v>0</v>
      </c>
      <c r="E867" s="89">
        <v>0.2</v>
      </c>
      <c r="F867" s="89">
        <v>0</v>
      </c>
    </row>
    <row r="868" spans="1:6" ht="14.25" x14ac:dyDescent="0.3">
      <c r="A868" s="89" t="s">
        <v>586</v>
      </c>
      <c r="B868" s="89" t="s">
        <v>2185</v>
      </c>
      <c r="C868" s="89" t="s">
        <v>2186</v>
      </c>
      <c r="D868" s="89">
        <v>0</v>
      </c>
      <c r="E868" s="89">
        <v>0.2</v>
      </c>
      <c r="F868" s="89">
        <v>0</v>
      </c>
    </row>
    <row r="869" spans="1:6" ht="14.25" x14ac:dyDescent="0.3">
      <c r="A869" s="89" t="s">
        <v>586</v>
      </c>
      <c r="B869" s="89" t="s">
        <v>2187</v>
      </c>
      <c r="C869" s="89" t="s">
        <v>2188</v>
      </c>
      <c r="D869" s="89">
        <v>0</v>
      </c>
      <c r="E869" s="89">
        <v>0.2</v>
      </c>
      <c r="F869" s="89">
        <v>0</v>
      </c>
    </row>
    <row r="870" spans="1:6" ht="14.25" x14ac:dyDescent="0.3">
      <c r="A870" s="89" t="s">
        <v>586</v>
      </c>
      <c r="B870" s="89" t="s">
        <v>2189</v>
      </c>
      <c r="C870" s="89" t="s">
        <v>2190</v>
      </c>
      <c r="D870" s="89">
        <v>0</v>
      </c>
      <c r="E870" s="89">
        <v>0.2</v>
      </c>
      <c r="F870" s="89">
        <v>0</v>
      </c>
    </row>
    <row r="871" spans="1:6" ht="14.25" x14ac:dyDescent="0.3">
      <c r="A871" s="89" t="s">
        <v>586</v>
      </c>
      <c r="B871" s="89" t="s">
        <v>2191</v>
      </c>
      <c r="C871" s="89" t="s">
        <v>2192</v>
      </c>
      <c r="D871" s="89">
        <v>0</v>
      </c>
      <c r="E871" s="89">
        <v>0.2</v>
      </c>
      <c r="F871" s="89">
        <v>0</v>
      </c>
    </row>
    <row r="872" spans="1:6" ht="14.25" x14ac:dyDescent="0.3">
      <c r="A872" s="89" t="s">
        <v>586</v>
      </c>
      <c r="B872" s="89" t="s">
        <v>2193</v>
      </c>
      <c r="C872" s="89" t="s">
        <v>2194</v>
      </c>
      <c r="D872" s="89">
        <v>0</v>
      </c>
      <c r="E872" s="89">
        <v>0.2</v>
      </c>
      <c r="F872" s="89">
        <v>0</v>
      </c>
    </row>
    <row r="873" spans="1:6" ht="14.25" x14ac:dyDescent="0.3">
      <c r="A873" s="89" t="s">
        <v>586</v>
      </c>
      <c r="B873" s="89" t="s">
        <v>2195</v>
      </c>
      <c r="C873" s="89" t="s">
        <v>2196</v>
      </c>
      <c r="D873" s="89">
        <v>0</v>
      </c>
      <c r="E873" s="89">
        <v>0.2</v>
      </c>
      <c r="F873" s="89">
        <v>0</v>
      </c>
    </row>
    <row r="874" spans="1:6" ht="14.25" x14ac:dyDescent="0.3">
      <c r="A874" s="89" t="s">
        <v>586</v>
      </c>
      <c r="B874" s="89" t="s">
        <v>2197</v>
      </c>
      <c r="C874" s="89" t="s">
        <v>2198</v>
      </c>
      <c r="D874" s="89">
        <v>0</v>
      </c>
      <c r="E874" s="89">
        <v>0.2</v>
      </c>
      <c r="F874" s="89">
        <v>0</v>
      </c>
    </row>
    <row r="875" spans="1:6" ht="14.25" x14ac:dyDescent="0.3">
      <c r="A875" s="89" t="s">
        <v>586</v>
      </c>
      <c r="B875" s="89" t="s">
        <v>2199</v>
      </c>
      <c r="C875" s="89" t="s">
        <v>2200</v>
      </c>
      <c r="D875" s="89">
        <v>0</v>
      </c>
      <c r="E875" s="89">
        <v>0.2</v>
      </c>
      <c r="F875" s="89">
        <v>0</v>
      </c>
    </row>
    <row r="876" spans="1:6" ht="14.25" x14ac:dyDescent="0.3">
      <c r="A876" s="89" t="s">
        <v>586</v>
      </c>
      <c r="B876" s="89" t="s">
        <v>2201</v>
      </c>
      <c r="C876" s="89" t="s">
        <v>2202</v>
      </c>
      <c r="D876" s="89">
        <v>0</v>
      </c>
      <c r="E876" s="89">
        <v>0.2</v>
      </c>
      <c r="F876" s="89">
        <v>0</v>
      </c>
    </row>
    <row r="877" spans="1:6" ht="14.25" x14ac:dyDescent="0.3">
      <c r="A877" s="89" t="s">
        <v>586</v>
      </c>
      <c r="B877" s="89" t="s">
        <v>2203</v>
      </c>
      <c r="C877" s="89" t="s">
        <v>2204</v>
      </c>
      <c r="D877" s="89">
        <v>0</v>
      </c>
      <c r="E877" s="89">
        <v>0.2</v>
      </c>
      <c r="F877" s="89">
        <v>0</v>
      </c>
    </row>
    <row r="878" spans="1:6" ht="14.25" x14ac:dyDescent="0.3">
      <c r="A878" s="89" t="s">
        <v>586</v>
      </c>
      <c r="B878" s="89" t="s">
        <v>2205</v>
      </c>
      <c r="C878" s="89" t="s">
        <v>2206</v>
      </c>
      <c r="D878" s="89">
        <v>0</v>
      </c>
      <c r="E878" s="89">
        <v>0.2</v>
      </c>
      <c r="F878" s="89">
        <v>0</v>
      </c>
    </row>
    <row r="879" spans="1:6" ht="14.25" x14ac:dyDescent="0.3">
      <c r="A879" s="89" t="s">
        <v>586</v>
      </c>
      <c r="B879" s="89" t="s">
        <v>2207</v>
      </c>
      <c r="C879" s="89" t="s">
        <v>2208</v>
      </c>
      <c r="D879" s="89">
        <v>0</v>
      </c>
      <c r="E879" s="89">
        <v>0.2</v>
      </c>
      <c r="F879" s="89">
        <v>0</v>
      </c>
    </row>
    <row r="880" spans="1:6" ht="14.25" x14ac:dyDescent="0.3">
      <c r="A880" s="89" t="s">
        <v>586</v>
      </c>
      <c r="B880" s="89" t="s">
        <v>2209</v>
      </c>
      <c r="C880" s="89" t="s">
        <v>2210</v>
      </c>
      <c r="D880" s="89">
        <v>0</v>
      </c>
      <c r="E880" s="89">
        <v>0.2</v>
      </c>
      <c r="F880" s="89">
        <v>0</v>
      </c>
    </row>
    <row r="881" spans="1:6" ht="14.25" x14ac:dyDescent="0.3">
      <c r="A881" s="89" t="s">
        <v>586</v>
      </c>
      <c r="B881" s="89" t="s">
        <v>2211</v>
      </c>
      <c r="C881" s="89" t="s">
        <v>2212</v>
      </c>
      <c r="D881" s="89">
        <v>0</v>
      </c>
      <c r="E881" s="89">
        <v>0.2</v>
      </c>
      <c r="F881" s="89">
        <v>0</v>
      </c>
    </row>
    <row r="882" spans="1:6" ht="14.25" x14ac:dyDescent="0.3">
      <c r="A882" s="89" t="s">
        <v>586</v>
      </c>
      <c r="B882" s="89" t="s">
        <v>2213</v>
      </c>
      <c r="C882" s="89" t="s">
        <v>2214</v>
      </c>
      <c r="D882" s="89">
        <v>0</v>
      </c>
      <c r="E882" s="89">
        <v>0.2</v>
      </c>
      <c r="F882" s="89">
        <v>0</v>
      </c>
    </row>
    <row r="883" spans="1:6" ht="14.25" x14ac:dyDescent="0.3">
      <c r="A883" s="89" t="s">
        <v>586</v>
      </c>
      <c r="B883" s="89" t="s">
        <v>2215</v>
      </c>
      <c r="C883" s="89" t="s">
        <v>2216</v>
      </c>
      <c r="D883" s="89">
        <v>0</v>
      </c>
      <c r="E883" s="89">
        <v>0.2</v>
      </c>
      <c r="F883" s="89">
        <v>0</v>
      </c>
    </row>
    <row r="884" spans="1:6" ht="14.25" x14ac:dyDescent="0.3">
      <c r="A884" s="89" t="s">
        <v>586</v>
      </c>
      <c r="B884" s="89" t="s">
        <v>2217</v>
      </c>
      <c r="C884" s="89" t="s">
        <v>2218</v>
      </c>
      <c r="D884" s="89">
        <v>0</v>
      </c>
      <c r="E884" s="89">
        <v>0.2</v>
      </c>
      <c r="F884" s="89">
        <v>0</v>
      </c>
    </row>
    <row r="885" spans="1:6" ht="14.25" x14ac:dyDescent="0.3">
      <c r="A885" s="89" t="s">
        <v>586</v>
      </c>
      <c r="B885" s="89" t="s">
        <v>2219</v>
      </c>
      <c r="C885" s="89" t="s">
        <v>2220</v>
      </c>
      <c r="D885" s="89">
        <v>0</v>
      </c>
      <c r="E885" s="89">
        <v>0.2</v>
      </c>
      <c r="F885" s="89">
        <v>0</v>
      </c>
    </row>
    <row r="886" spans="1:6" ht="14.25" x14ac:dyDescent="0.3">
      <c r="A886" s="89" t="s">
        <v>586</v>
      </c>
      <c r="B886" s="89" t="s">
        <v>2221</v>
      </c>
      <c r="C886" s="89" t="s">
        <v>2222</v>
      </c>
      <c r="D886" s="89">
        <v>0</v>
      </c>
      <c r="E886" s="89">
        <v>0.2</v>
      </c>
      <c r="F886" s="89">
        <v>0</v>
      </c>
    </row>
    <row r="887" spans="1:6" ht="14.25" x14ac:dyDescent="0.3">
      <c r="A887" s="89" t="s">
        <v>586</v>
      </c>
      <c r="B887" s="89" t="s">
        <v>2223</v>
      </c>
      <c r="C887" s="89" t="s">
        <v>2224</v>
      </c>
      <c r="D887" s="89">
        <v>0</v>
      </c>
      <c r="E887" s="89">
        <v>0.2</v>
      </c>
      <c r="F887" s="89">
        <v>0</v>
      </c>
    </row>
    <row r="888" spans="1:6" ht="14.25" x14ac:dyDescent="0.3">
      <c r="A888" s="89" t="s">
        <v>586</v>
      </c>
      <c r="B888" s="89" t="s">
        <v>2225</v>
      </c>
      <c r="C888" s="89" t="s">
        <v>2226</v>
      </c>
      <c r="D888" s="89">
        <v>0</v>
      </c>
      <c r="E888" s="89">
        <v>0.2</v>
      </c>
      <c r="F888" s="89">
        <v>0</v>
      </c>
    </row>
    <row r="889" spans="1:6" ht="14.25" x14ac:dyDescent="0.3">
      <c r="A889" s="89" t="s">
        <v>586</v>
      </c>
      <c r="B889" s="89" t="s">
        <v>2227</v>
      </c>
      <c r="C889" s="89" t="s">
        <v>2228</v>
      </c>
      <c r="D889" s="89">
        <v>0</v>
      </c>
      <c r="E889" s="89">
        <v>0.2</v>
      </c>
      <c r="F889" s="89">
        <v>0</v>
      </c>
    </row>
    <row r="890" spans="1:6" ht="14.25" x14ac:dyDescent="0.3">
      <c r="A890" s="89" t="s">
        <v>586</v>
      </c>
      <c r="B890" s="89" t="s">
        <v>2229</v>
      </c>
      <c r="C890" s="89" t="s">
        <v>2230</v>
      </c>
      <c r="D890" s="89">
        <v>0</v>
      </c>
      <c r="E890" s="89">
        <v>0.2</v>
      </c>
      <c r="F890" s="89">
        <v>0</v>
      </c>
    </row>
    <row r="891" spans="1:6" ht="14.25" x14ac:dyDescent="0.3">
      <c r="A891" s="89" t="s">
        <v>586</v>
      </c>
      <c r="B891" s="89" t="s">
        <v>2231</v>
      </c>
      <c r="C891" s="89" t="s">
        <v>2232</v>
      </c>
      <c r="D891" s="89">
        <v>0</v>
      </c>
      <c r="E891" s="89">
        <v>0.2</v>
      </c>
      <c r="F891" s="89">
        <v>0</v>
      </c>
    </row>
    <row r="892" spans="1:6" ht="14.25" x14ac:dyDescent="0.3">
      <c r="A892" s="89" t="s">
        <v>586</v>
      </c>
      <c r="B892" s="89" t="s">
        <v>2233</v>
      </c>
      <c r="C892" s="89" t="s">
        <v>2234</v>
      </c>
      <c r="D892" s="89">
        <v>0</v>
      </c>
      <c r="E892" s="89">
        <v>0.2</v>
      </c>
      <c r="F892" s="89">
        <v>0</v>
      </c>
    </row>
    <row r="893" spans="1:6" ht="14.25" x14ac:dyDescent="0.3">
      <c r="A893" s="89" t="s">
        <v>586</v>
      </c>
      <c r="B893" s="89" t="s">
        <v>2235</v>
      </c>
      <c r="C893" s="89" t="s">
        <v>2236</v>
      </c>
      <c r="D893" s="89">
        <v>0</v>
      </c>
      <c r="E893" s="89">
        <v>0.2</v>
      </c>
      <c r="F893" s="89">
        <v>0</v>
      </c>
    </row>
    <row r="894" spans="1:6" ht="14.25" x14ac:dyDescent="0.3">
      <c r="A894" s="89" t="s">
        <v>586</v>
      </c>
      <c r="B894" s="89" t="s">
        <v>2237</v>
      </c>
      <c r="C894" s="89" t="s">
        <v>2238</v>
      </c>
      <c r="D894" s="89">
        <v>0</v>
      </c>
      <c r="E894" s="89">
        <v>0.2</v>
      </c>
      <c r="F894" s="89">
        <v>0</v>
      </c>
    </row>
    <row r="895" spans="1:6" ht="14.25" x14ac:dyDescent="0.3">
      <c r="A895" s="89" t="s">
        <v>586</v>
      </c>
      <c r="B895" s="89" t="s">
        <v>2239</v>
      </c>
      <c r="C895" s="89" t="s">
        <v>2240</v>
      </c>
      <c r="D895" s="89">
        <v>0</v>
      </c>
      <c r="E895" s="89">
        <v>0.2</v>
      </c>
      <c r="F895" s="89">
        <v>0</v>
      </c>
    </row>
    <row r="896" spans="1:6" ht="14.25" x14ac:dyDescent="0.3">
      <c r="A896" s="89" t="s">
        <v>586</v>
      </c>
      <c r="B896" s="89" t="s">
        <v>2241</v>
      </c>
      <c r="C896" s="89" t="s">
        <v>2242</v>
      </c>
      <c r="D896" s="89">
        <v>0</v>
      </c>
      <c r="E896" s="89">
        <v>0.2</v>
      </c>
      <c r="F896" s="89">
        <v>0</v>
      </c>
    </row>
    <row r="897" spans="1:6" ht="14.25" x14ac:dyDescent="0.3">
      <c r="A897" s="89" t="s">
        <v>586</v>
      </c>
      <c r="B897" s="89" t="s">
        <v>2243</v>
      </c>
      <c r="C897" s="89" t="s">
        <v>2244</v>
      </c>
      <c r="D897" s="89">
        <v>0</v>
      </c>
      <c r="E897" s="89">
        <v>0.2</v>
      </c>
      <c r="F897" s="89">
        <v>0</v>
      </c>
    </row>
    <row r="898" spans="1:6" ht="14.25" x14ac:dyDescent="0.3">
      <c r="A898" s="89" t="s">
        <v>586</v>
      </c>
      <c r="B898" s="89" t="s">
        <v>2245</v>
      </c>
      <c r="C898" s="89" t="s">
        <v>2246</v>
      </c>
      <c r="D898" s="89">
        <v>0</v>
      </c>
      <c r="E898" s="89">
        <v>0.2</v>
      </c>
      <c r="F898" s="89">
        <v>0</v>
      </c>
    </row>
    <row r="899" spans="1:6" ht="14.25" x14ac:dyDescent="0.3">
      <c r="A899" s="89" t="s">
        <v>586</v>
      </c>
      <c r="B899" s="89" t="s">
        <v>2247</v>
      </c>
      <c r="C899" s="89" t="s">
        <v>2248</v>
      </c>
      <c r="D899" s="89">
        <v>0</v>
      </c>
      <c r="E899" s="89">
        <v>0.2</v>
      </c>
      <c r="F899" s="89">
        <v>0</v>
      </c>
    </row>
    <row r="900" spans="1:6" ht="14.25" x14ac:dyDescent="0.3">
      <c r="A900" s="89" t="s">
        <v>586</v>
      </c>
      <c r="B900" s="89" t="s">
        <v>2249</v>
      </c>
      <c r="C900" s="89" t="s">
        <v>2250</v>
      </c>
      <c r="D900" s="89">
        <v>0</v>
      </c>
      <c r="E900" s="89">
        <v>0.2</v>
      </c>
      <c r="F900" s="89">
        <v>0</v>
      </c>
    </row>
    <row r="901" spans="1:6" ht="14.25" x14ac:dyDescent="0.3">
      <c r="A901" s="89" t="s">
        <v>586</v>
      </c>
      <c r="B901" s="89" t="s">
        <v>2251</v>
      </c>
      <c r="C901" s="89" t="s">
        <v>2252</v>
      </c>
      <c r="D901" s="89">
        <v>0</v>
      </c>
      <c r="E901" s="89">
        <v>0.2</v>
      </c>
      <c r="F901" s="89">
        <v>0</v>
      </c>
    </row>
    <row r="902" spans="1:6" ht="14.25" x14ac:dyDescent="0.3">
      <c r="A902" s="89" t="s">
        <v>586</v>
      </c>
      <c r="B902" s="89" t="s">
        <v>2253</v>
      </c>
      <c r="C902" s="89" t="s">
        <v>2254</v>
      </c>
      <c r="D902" s="89">
        <v>0</v>
      </c>
      <c r="E902" s="89">
        <v>0.2</v>
      </c>
      <c r="F902" s="89">
        <v>0</v>
      </c>
    </row>
    <row r="903" spans="1:6" ht="14.25" x14ac:dyDescent="0.3">
      <c r="A903" s="89" t="s">
        <v>586</v>
      </c>
      <c r="B903" s="89" t="s">
        <v>2255</v>
      </c>
      <c r="C903" s="89" t="s">
        <v>2256</v>
      </c>
      <c r="D903" s="89">
        <v>0</v>
      </c>
      <c r="E903" s="89">
        <v>0.2</v>
      </c>
      <c r="F903" s="89">
        <v>0</v>
      </c>
    </row>
    <row r="904" spans="1:6" ht="14.25" x14ac:dyDescent="0.3">
      <c r="A904" s="89" t="s">
        <v>586</v>
      </c>
      <c r="B904" s="89" t="s">
        <v>2257</v>
      </c>
      <c r="C904" s="89" t="s">
        <v>2258</v>
      </c>
      <c r="D904" s="89">
        <v>0</v>
      </c>
      <c r="E904" s="89">
        <v>0.2</v>
      </c>
      <c r="F904" s="89">
        <v>0</v>
      </c>
    </row>
    <row r="905" spans="1:6" ht="14.25" x14ac:dyDescent="0.3">
      <c r="A905" s="89" t="s">
        <v>586</v>
      </c>
      <c r="B905" s="89" t="s">
        <v>2259</v>
      </c>
      <c r="C905" s="89" t="s">
        <v>2260</v>
      </c>
      <c r="D905" s="89">
        <v>0</v>
      </c>
      <c r="E905" s="89">
        <v>0.2</v>
      </c>
      <c r="F905" s="89">
        <v>0</v>
      </c>
    </row>
    <row r="906" spans="1:6" ht="14.25" x14ac:dyDescent="0.3">
      <c r="A906" s="89" t="s">
        <v>586</v>
      </c>
      <c r="B906" s="89" t="s">
        <v>2261</v>
      </c>
      <c r="C906" s="89" t="s">
        <v>2262</v>
      </c>
      <c r="D906" s="89">
        <v>0</v>
      </c>
      <c r="E906" s="89">
        <v>0.2</v>
      </c>
      <c r="F906" s="89">
        <v>0</v>
      </c>
    </row>
    <row r="907" spans="1:6" ht="14.25" x14ac:dyDescent="0.3">
      <c r="A907" s="89" t="s">
        <v>586</v>
      </c>
      <c r="B907" s="89" t="s">
        <v>2263</v>
      </c>
      <c r="C907" s="89" t="s">
        <v>2264</v>
      </c>
      <c r="D907" s="89">
        <v>0</v>
      </c>
      <c r="E907" s="89">
        <v>0.2</v>
      </c>
      <c r="F907" s="89">
        <v>0</v>
      </c>
    </row>
    <row r="908" spans="1:6" ht="14.25" x14ac:dyDescent="0.3">
      <c r="A908" s="89" t="s">
        <v>586</v>
      </c>
      <c r="B908" s="89" t="s">
        <v>2265</v>
      </c>
      <c r="C908" s="89" t="s">
        <v>2266</v>
      </c>
      <c r="D908" s="89">
        <v>0</v>
      </c>
      <c r="E908" s="89">
        <v>0.2</v>
      </c>
      <c r="F908" s="89">
        <v>0</v>
      </c>
    </row>
    <row r="909" spans="1:6" ht="14.25" x14ac:dyDescent="0.3">
      <c r="A909" s="89" t="s">
        <v>586</v>
      </c>
      <c r="B909" s="89" t="s">
        <v>2267</v>
      </c>
      <c r="C909" s="89" t="s">
        <v>2268</v>
      </c>
      <c r="D909" s="89">
        <v>0</v>
      </c>
      <c r="E909" s="89">
        <v>0.2</v>
      </c>
      <c r="F909" s="89">
        <v>0</v>
      </c>
    </row>
    <row r="910" spans="1:6" ht="14.25" x14ac:dyDescent="0.3">
      <c r="A910" s="89" t="s">
        <v>586</v>
      </c>
      <c r="B910" s="89" t="s">
        <v>2269</v>
      </c>
      <c r="C910" s="89" t="s">
        <v>2270</v>
      </c>
      <c r="D910" s="89">
        <v>0</v>
      </c>
      <c r="E910" s="89">
        <v>0.2</v>
      </c>
      <c r="F910" s="89">
        <v>0</v>
      </c>
    </row>
    <row r="911" spans="1:6" ht="14.25" x14ac:dyDescent="0.3">
      <c r="A911" s="89" t="s">
        <v>586</v>
      </c>
      <c r="B911" s="89" t="s">
        <v>2271</v>
      </c>
      <c r="C911" s="89" t="s">
        <v>2272</v>
      </c>
      <c r="D911" s="89">
        <v>0</v>
      </c>
      <c r="E911" s="89">
        <v>0.2</v>
      </c>
      <c r="F911" s="89">
        <v>0</v>
      </c>
    </row>
    <row r="912" spans="1:6" ht="14.25" x14ac:dyDescent="0.3">
      <c r="A912" s="89" t="s">
        <v>586</v>
      </c>
      <c r="B912" s="89" t="s">
        <v>2273</v>
      </c>
      <c r="C912" s="89" t="s">
        <v>2274</v>
      </c>
      <c r="D912" s="89">
        <v>0</v>
      </c>
      <c r="E912" s="89">
        <v>0.2</v>
      </c>
      <c r="F912" s="89">
        <v>0</v>
      </c>
    </row>
    <row r="913" spans="1:6" ht="14.25" x14ac:dyDescent="0.3">
      <c r="A913" s="89" t="s">
        <v>586</v>
      </c>
      <c r="B913" s="89" t="s">
        <v>2275</v>
      </c>
      <c r="C913" s="89" t="s">
        <v>2276</v>
      </c>
      <c r="D913" s="89">
        <v>0</v>
      </c>
      <c r="E913" s="89">
        <v>0.2</v>
      </c>
      <c r="F913" s="89">
        <v>0</v>
      </c>
    </row>
    <row r="914" spans="1:6" ht="14.25" x14ac:dyDescent="0.3">
      <c r="A914" s="89" t="s">
        <v>586</v>
      </c>
      <c r="B914" s="89" t="s">
        <v>2277</v>
      </c>
      <c r="C914" s="89" t="s">
        <v>2278</v>
      </c>
      <c r="D914" s="89">
        <v>0</v>
      </c>
      <c r="E914" s="89">
        <v>0.2</v>
      </c>
      <c r="F914" s="89">
        <v>0</v>
      </c>
    </row>
    <row r="915" spans="1:6" ht="14.25" x14ac:dyDescent="0.3">
      <c r="A915" s="89" t="s">
        <v>586</v>
      </c>
      <c r="B915" s="89" t="s">
        <v>2279</v>
      </c>
      <c r="C915" s="89" t="s">
        <v>2280</v>
      </c>
      <c r="D915" s="89">
        <v>0</v>
      </c>
      <c r="E915" s="89">
        <v>0.2</v>
      </c>
      <c r="F915" s="89">
        <v>0</v>
      </c>
    </row>
    <row r="916" spans="1:6" ht="14.25" x14ac:dyDescent="0.3">
      <c r="A916" s="89" t="s">
        <v>586</v>
      </c>
      <c r="B916" s="89" t="s">
        <v>2281</v>
      </c>
      <c r="C916" s="89" t="s">
        <v>2282</v>
      </c>
      <c r="D916" s="89">
        <v>0</v>
      </c>
      <c r="E916" s="89">
        <v>0.2</v>
      </c>
      <c r="F916" s="89">
        <v>0</v>
      </c>
    </row>
    <row r="917" spans="1:6" ht="14.25" x14ac:dyDescent="0.3">
      <c r="A917" s="89" t="s">
        <v>586</v>
      </c>
      <c r="B917" s="89" t="s">
        <v>2283</v>
      </c>
      <c r="C917" s="89" t="s">
        <v>2284</v>
      </c>
      <c r="D917" s="89">
        <v>0</v>
      </c>
      <c r="E917" s="89">
        <v>0.2</v>
      </c>
      <c r="F917" s="89">
        <v>0</v>
      </c>
    </row>
    <row r="918" spans="1:6" ht="14.25" x14ac:dyDescent="0.3">
      <c r="A918" s="89" t="s">
        <v>586</v>
      </c>
      <c r="B918" s="89" t="s">
        <v>2285</v>
      </c>
      <c r="C918" s="89" t="s">
        <v>2286</v>
      </c>
      <c r="D918" s="89">
        <v>0</v>
      </c>
      <c r="E918" s="89">
        <v>0.2</v>
      </c>
      <c r="F918" s="89">
        <v>0</v>
      </c>
    </row>
    <row r="919" spans="1:6" ht="14.25" x14ac:dyDescent="0.3">
      <c r="A919" s="89" t="s">
        <v>586</v>
      </c>
      <c r="B919" s="89" t="s">
        <v>2287</v>
      </c>
      <c r="C919" s="89" t="s">
        <v>2288</v>
      </c>
      <c r="D919" s="89">
        <v>0</v>
      </c>
      <c r="E919" s="89">
        <v>0.2</v>
      </c>
      <c r="F919" s="89">
        <v>0</v>
      </c>
    </row>
    <row r="920" spans="1:6" ht="14.25" x14ac:dyDescent="0.3">
      <c r="A920" s="89" t="s">
        <v>586</v>
      </c>
      <c r="B920" s="89" t="s">
        <v>2289</v>
      </c>
      <c r="C920" s="89" t="s">
        <v>2290</v>
      </c>
      <c r="D920" s="89">
        <v>0</v>
      </c>
      <c r="E920" s="89">
        <v>0.2</v>
      </c>
      <c r="F920" s="89">
        <v>0</v>
      </c>
    </row>
    <row r="921" spans="1:6" ht="14.25" x14ac:dyDescent="0.3">
      <c r="A921" s="89" t="s">
        <v>586</v>
      </c>
      <c r="B921" s="89" t="s">
        <v>2291</v>
      </c>
      <c r="C921" s="89" t="s">
        <v>2292</v>
      </c>
      <c r="D921" s="89">
        <v>0</v>
      </c>
      <c r="E921" s="89">
        <v>0.2</v>
      </c>
      <c r="F921" s="89">
        <v>0</v>
      </c>
    </row>
    <row r="922" spans="1:6" ht="14.25" x14ac:dyDescent="0.3">
      <c r="A922" s="89" t="s">
        <v>586</v>
      </c>
      <c r="B922" s="89" t="s">
        <v>2293</v>
      </c>
      <c r="C922" s="89" t="s">
        <v>2294</v>
      </c>
      <c r="D922" s="89">
        <v>0</v>
      </c>
      <c r="E922" s="89">
        <v>0.2</v>
      </c>
      <c r="F922" s="89">
        <v>0</v>
      </c>
    </row>
    <row r="923" spans="1:6" ht="14.25" x14ac:dyDescent="0.3">
      <c r="A923" s="89" t="s">
        <v>586</v>
      </c>
      <c r="B923" s="89" t="s">
        <v>2295</v>
      </c>
      <c r="C923" s="89" t="s">
        <v>2296</v>
      </c>
      <c r="D923" s="89">
        <v>0</v>
      </c>
      <c r="E923" s="89">
        <v>0.2</v>
      </c>
      <c r="F923" s="89">
        <v>0</v>
      </c>
    </row>
    <row r="924" spans="1:6" ht="14.25" x14ac:dyDescent="0.3">
      <c r="A924" s="89" t="s">
        <v>586</v>
      </c>
      <c r="B924" s="91">
        <v>5440</v>
      </c>
      <c r="C924" s="89" t="s">
        <v>561</v>
      </c>
      <c r="D924" s="89">
        <v>0.44</v>
      </c>
      <c r="E924" s="89">
        <v>8.6999999999999993</v>
      </c>
      <c r="F924" s="89">
        <v>8.6999999999999993</v>
      </c>
    </row>
    <row r="925" spans="1:6" ht="14.25" x14ac:dyDescent="0.3">
      <c r="A925" s="89" t="s">
        <v>586</v>
      </c>
      <c r="B925" s="89" t="s">
        <v>2297</v>
      </c>
      <c r="C925" s="89" t="s">
        <v>2298</v>
      </c>
      <c r="D925" s="89">
        <v>0</v>
      </c>
      <c r="E925" s="89">
        <v>15</v>
      </c>
      <c r="F925" s="89">
        <v>15</v>
      </c>
    </row>
    <row r="926" spans="1:6" ht="14.25" x14ac:dyDescent="0.3">
      <c r="A926" s="89" t="s">
        <v>586</v>
      </c>
      <c r="B926" s="89" t="s">
        <v>2299</v>
      </c>
      <c r="C926" s="89" t="s">
        <v>2300</v>
      </c>
      <c r="D926" s="89">
        <v>0</v>
      </c>
      <c r="E926" s="89">
        <v>15</v>
      </c>
      <c r="F926" s="89">
        <v>15</v>
      </c>
    </row>
    <row r="927" spans="1:6" ht="14.25" x14ac:dyDescent="0.3">
      <c r="A927" s="89" t="s">
        <v>586</v>
      </c>
      <c r="B927" s="89" t="s">
        <v>2301</v>
      </c>
      <c r="C927" s="89" t="s">
        <v>2298</v>
      </c>
      <c r="D927" s="89">
        <v>0</v>
      </c>
      <c r="E927" s="89">
        <v>15</v>
      </c>
      <c r="F927" s="89">
        <v>15</v>
      </c>
    </row>
    <row r="928" spans="1:6" ht="14.25" x14ac:dyDescent="0.3">
      <c r="A928" s="89" t="s">
        <v>586</v>
      </c>
      <c r="B928" s="89" t="s">
        <v>2302</v>
      </c>
      <c r="C928" s="89" t="s">
        <v>2303</v>
      </c>
      <c r="D928" s="89">
        <v>0</v>
      </c>
      <c r="E928" s="89">
        <v>15</v>
      </c>
      <c r="F928" s="89">
        <v>15</v>
      </c>
    </row>
    <row r="929" spans="1:6" ht="14.25" x14ac:dyDescent="0.3">
      <c r="A929" s="89" t="s">
        <v>586</v>
      </c>
      <c r="B929" s="89" t="s">
        <v>2304</v>
      </c>
      <c r="C929" s="89" t="s">
        <v>2305</v>
      </c>
      <c r="D929" s="89">
        <v>0</v>
      </c>
      <c r="E929" s="89">
        <v>15</v>
      </c>
      <c r="F929" s="89">
        <v>15</v>
      </c>
    </row>
    <row r="930" spans="1:6" ht="14.25" x14ac:dyDescent="0.3">
      <c r="A930" s="89" t="s">
        <v>586</v>
      </c>
      <c r="B930" s="89" t="s">
        <v>2306</v>
      </c>
      <c r="C930" s="89" t="s">
        <v>2307</v>
      </c>
      <c r="D930" s="89">
        <v>0</v>
      </c>
      <c r="E930" s="89">
        <v>15</v>
      </c>
      <c r="F930" s="89">
        <v>15</v>
      </c>
    </row>
    <row r="931" spans="1:6" ht="14.25" x14ac:dyDescent="0.3">
      <c r="A931" s="89" t="s">
        <v>586</v>
      </c>
      <c r="B931" s="89" t="s">
        <v>2308</v>
      </c>
      <c r="C931" s="89" t="s">
        <v>2309</v>
      </c>
      <c r="D931" s="89">
        <v>0</v>
      </c>
      <c r="E931" s="89">
        <v>15</v>
      </c>
      <c r="F931" s="89">
        <v>15</v>
      </c>
    </row>
    <row r="932" spans="1:6" ht="14.25" x14ac:dyDescent="0.3">
      <c r="A932" s="89" t="s">
        <v>586</v>
      </c>
      <c r="B932" s="89" t="s">
        <v>2310</v>
      </c>
      <c r="C932" s="89" t="s">
        <v>2311</v>
      </c>
      <c r="D932" s="89">
        <v>0</v>
      </c>
      <c r="E932" s="89">
        <v>15</v>
      </c>
      <c r="F932" s="89">
        <v>15</v>
      </c>
    </row>
    <row r="933" spans="1:6" ht="14.25" x14ac:dyDescent="0.3">
      <c r="A933" s="89" t="s">
        <v>586</v>
      </c>
      <c r="B933" s="89" t="s">
        <v>2312</v>
      </c>
      <c r="C933" s="89" t="s">
        <v>2313</v>
      </c>
      <c r="D933" s="89">
        <v>0</v>
      </c>
      <c r="E933" s="89">
        <v>0.2</v>
      </c>
      <c r="F933" s="89">
        <v>0</v>
      </c>
    </row>
    <row r="934" spans="1:6" ht="14.25" x14ac:dyDescent="0.3">
      <c r="A934" s="89" t="s">
        <v>586</v>
      </c>
      <c r="B934" s="89" t="s">
        <v>2314</v>
      </c>
      <c r="C934" s="89" t="s">
        <v>2315</v>
      </c>
      <c r="D934" s="89">
        <v>0</v>
      </c>
      <c r="E934" s="89">
        <v>0.2</v>
      </c>
      <c r="F934" s="89">
        <v>0</v>
      </c>
    </row>
    <row r="935" spans="1:6" ht="14.25" x14ac:dyDescent="0.3">
      <c r="A935" s="89" t="s">
        <v>586</v>
      </c>
      <c r="B935" s="89" t="s">
        <v>2316</v>
      </c>
      <c r="C935" s="89" t="s">
        <v>2317</v>
      </c>
      <c r="D935" s="89">
        <v>0</v>
      </c>
      <c r="E935" s="89">
        <v>0.2</v>
      </c>
      <c r="F935" s="89">
        <v>0</v>
      </c>
    </row>
    <row r="936" spans="1:6" ht="14.25" x14ac:dyDescent="0.3">
      <c r="A936" s="89" t="s">
        <v>586</v>
      </c>
      <c r="B936" s="89" t="s">
        <v>2318</v>
      </c>
      <c r="C936" s="89" t="s">
        <v>2319</v>
      </c>
      <c r="D936" s="89">
        <v>0</v>
      </c>
      <c r="E936" s="89">
        <v>0.2</v>
      </c>
      <c r="F936" s="89">
        <v>0</v>
      </c>
    </row>
    <row r="937" spans="1:6" ht="14.25" x14ac:dyDescent="0.3">
      <c r="A937" s="89" t="s">
        <v>586</v>
      </c>
      <c r="B937" s="89" t="s">
        <v>2320</v>
      </c>
      <c r="C937" s="89" t="s">
        <v>2321</v>
      </c>
      <c r="D937" s="89">
        <v>0</v>
      </c>
      <c r="E937" s="89">
        <v>0.2</v>
      </c>
      <c r="F937" s="89">
        <v>0</v>
      </c>
    </row>
    <row r="938" spans="1:6" ht="14.25" x14ac:dyDescent="0.3">
      <c r="A938" s="89" t="s">
        <v>586</v>
      </c>
      <c r="B938" s="89" t="s">
        <v>2322</v>
      </c>
      <c r="C938" s="89" t="s">
        <v>2323</v>
      </c>
      <c r="D938" s="89">
        <v>0</v>
      </c>
      <c r="E938" s="89">
        <v>0.2</v>
      </c>
      <c r="F938" s="89">
        <v>0</v>
      </c>
    </row>
    <row r="939" spans="1:6" ht="14.25" x14ac:dyDescent="0.3">
      <c r="A939" s="89" t="s">
        <v>586</v>
      </c>
      <c r="B939" s="89" t="s">
        <v>2324</v>
      </c>
      <c r="C939" s="89" t="s">
        <v>2325</v>
      </c>
      <c r="D939" s="89">
        <v>0</v>
      </c>
      <c r="E939" s="89">
        <v>15</v>
      </c>
      <c r="F939" s="89">
        <v>15</v>
      </c>
    </row>
    <row r="940" spans="1:6" ht="14.25" x14ac:dyDescent="0.3">
      <c r="A940" s="89" t="s">
        <v>586</v>
      </c>
      <c r="B940" s="89" t="s">
        <v>2326</v>
      </c>
      <c r="C940" s="89" t="s">
        <v>2327</v>
      </c>
      <c r="D940" s="89">
        <v>0</v>
      </c>
      <c r="E940" s="89">
        <v>0.2</v>
      </c>
      <c r="F940" s="89">
        <v>0</v>
      </c>
    </row>
    <row r="941" spans="1:6" ht="14.25" x14ac:dyDescent="0.3">
      <c r="A941" s="89" t="s">
        <v>586</v>
      </c>
      <c r="B941" s="89" t="s">
        <v>2328</v>
      </c>
      <c r="C941" s="89" t="s">
        <v>2329</v>
      </c>
      <c r="D941" s="89">
        <v>0</v>
      </c>
      <c r="E941" s="89">
        <v>0.2</v>
      </c>
      <c r="F941" s="89">
        <v>0</v>
      </c>
    </row>
    <row r="942" spans="1:6" ht="14.25" x14ac:dyDescent="0.3">
      <c r="A942" s="89" t="s">
        <v>586</v>
      </c>
      <c r="B942" s="89" t="s">
        <v>2330</v>
      </c>
      <c r="C942" s="89" t="s">
        <v>2331</v>
      </c>
      <c r="D942" s="89">
        <v>0</v>
      </c>
      <c r="E942" s="89">
        <v>15</v>
      </c>
      <c r="F942" s="89">
        <v>15</v>
      </c>
    </row>
    <row r="943" spans="1:6" ht="14.25" x14ac:dyDescent="0.3">
      <c r="A943" s="89" t="s">
        <v>586</v>
      </c>
      <c r="B943" s="89" t="s">
        <v>2332</v>
      </c>
      <c r="C943" s="89" t="s">
        <v>2333</v>
      </c>
      <c r="D943" s="89">
        <v>0</v>
      </c>
      <c r="E943" s="89">
        <v>15</v>
      </c>
      <c r="F943" s="89">
        <v>15</v>
      </c>
    </row>
    <row r="944" spans="1:6" ht="14.25" x14ac:dyDescent="0.3">
      <c r="A944" s="89" t="s">
        <v>586</v>
      </c>
      <c r="B944" s="89" t="s">
        <v>2334</v>
      </c>
      <c r="C944" s="89" t="s">
        <v>2335</v>
      </c>
      <c r="D944" s="89">
        <v>0</v>
      </c>
      <c r="E944" s="89">
        <v>15</v>
      </c>
      <c r="F944" s="89">
        <v>15</v>
      </c>
    </row>
    <row r="945" spans="1:6" ht="14.25" x14ac:dyDescent="0.3">
      <c r="A945" s="89" t="s">
        <v>586</v>
      </c>
      <c r="B945" s="89" t="s">
        <v>2336</v>
      </c>
      <c r="C945" s="89" t="s">
        <v>2337</v>
      </c>
      <c r="D945" s="89">
        <v>0</v>
      </c>
      <c r="E945" s="89">
        <v>15</v>
      </c>
      <c r="F945" s="89">
        <v>15</v>
      </c>
    </row>
    <row r="946" spans="1:6" ht="14.25" x14ac:dyDescent="0.3">
      <c r="A946" s="89" t="s">
        <v>586</v>
      </c>
      <c r="B946" s="89" t="s">
        <v>2338</v>
      </c>
      <c r="C946" s="89" t="s">
        <v>2339</v>
      </c>
      <c r="D946" s="89">
        <v>0</v>
      </c>
      <c r="E946" s="89">
        <v>15</v>
      </c>
      <c r="F946" s="89">
        <v>15</v>
      </c>
    </row>
    <row r="947" spans="1:6" ht="14.25" x14ac:dyDescent="0.3">
      <c r="A947" s="89" t="s">
        <v>586</v>
      </c>
      <c r="B947" s="89" t="s">
        <v>2340</v>
      </c>
      <c r="C947" s="89" t="s">
        <v>2341</v>
      </c>
      <c r="D947" s="89">
        <v>0</v>
      </c>
      <c r="E947" s="89">
        <v>15</v>
      </c>
      <c r="F947" s="89">
        <v>15</v>
      </c>
    </row>
    <row r="948" spans="1:6" ht="14.25" x14ac:dyDescent="0.3">
      <c r="A948" s="89" t="s">
        <v>586</v>
      </c>
      <c r="B948" s="89" t="s">
        <v>2342</v>
      </c>
      <c r="C948" s="89" t="s">
        <v>2343</v>
      </c>
      <c r="D948" s="89">
        <v>0</v>
      </c>
      <c r="E948" s="89">
        <v>15</v>
      </c>
      <c r="F948" s="89">
        <v>15</v>
      </c>
    </row>
    <row r="949" spans="1:6" ht="14.25" x14ac:dyDescent="0.3">
      <c r="A949" s="89" t="s">
        <v>586</v>
      </c>
      <c r="B949" s="89" t="s">
        <v>2344</v>
      </c>
      <c r="C949" s="89" t="s">
        <v>2345</v>
      </c>
      <c r="D949" s="89">
        <v>0</v>
      </c>
      <c r="E949" s="89">
        <v>15</v>
      </c>
      <c r="F949" s="89">
        <v>15</v>
      </c>
    </row>
    <row r="950" spans="1:6" ht="14.25" x14ac:dyDescent="0.3">
      <c r="A950" s="89" t="s">
        <v>586</v>
      </c>
      <c r="B950" s="89" t="s">
        <v>2346</v>
      </c>
      <c r="C950" s="89" t="s">
        <v>2347</v>
      </c>
      <c r="D950" s="89">
        <v>0</v>
      </c>
      <c r="E950" s="89">
        <v>15</v>
      </c>
      <c r="F950" s="89">
        <v>15</v>
      </c>
    </row>
    <row r="951" spans="1:6" ht="14.25" x14ac:dyDescent="0.3">
      <c r="A951" s="89" t="s">
        <v>586</v>
      </c>
      <c r="B951" s="89" t="s">
        <v>2348</v>
      </c>
      <c r="C951" s="89" t="s">
        <v>2349</v>
      </c>
      <c r="D951" s="89">
        <v>0</v>
      </c>
      <c r="E951" s="89">
        <v>15</v>
      </c>
      <c r="F951" s="89">
        <v>15</v>
      </c>
    </row>
    <row r="952" spans="1:6" ht="14.25" x14ac:dyDescent="0.3">
      <c r="A952" s="89" t="s">
        <v>586</v>
      </c>
      <c r="B952" s="89" t="s">
        <v>2350</v>
      </c>
      <c r="C952" s="89" t="s">
        <v>2351</v>
      </c>
      <c r="D952" s="89">
        <v>0</v>
      </c>
      <c r="E952" s="89">
        <v>0.2</v>
      </c>
      <c r="F952" s="89">
        <v>0</v>
      </c>
    </row>
    <row r="953" spans="1:6" ht="14.25" x14ac:dyDescent="0.3">
      <c r="A953" s="89" t="s">
        <v>586</v>
      </c>
      <c r="B953" s="89" t="s">
        <v>2352</v>
      </c>
      <c r="C953" s="89" t="s">
        <v>2353</v>
      </c>
      <c r="D953" s="89">
        <v>0</v>
      </c>
      <c r="E953" s="89">
        <v>0.2</v>
      </c>
      <c r="F953" s="89">
        <v>0</v>
      </c>
    </row>
    <row r="954" spans="1:6" ht="14.25" x14ac:dyDescent="0.3">
      <c r="A954" s="89" t="s">
        <v>586</v>
      </c>
      <c r="B954" s="89" t="s">
        <v>2354</v>
      </c>
      <c r="C954" s="89" t="s">
        <v>2355</v>
      </c>
      <c r="D954" s="89">
        <v>0</v>
      </c>
      <c r="E954" s="89">
        <v>0.2</v>
      </c>
      <c r="F954" s="89">
        <v>0</v>
      </c>
    </row>
    <row r="955" spans="1:6" ht="14.25" x14ac:dyDescent="0.3">
      <c r="A955" s="89" t="s">
        <v>586</v>
      </c>
      <c r="B955" s="89" t="s">
        <v>2356</v>
      </c>
      <c r="C955" s="89" t="s">
        <v>2357</v>
      </c>
      <c r="D955" s="89">
        <v>0</v>
      </c>
      <c r="E955" s="89">
        <v>0.2</v>
      </c>
      <c r="F955" s="89">
        <v>0</v>
      </c>
    </row>
    <row r="956" spans="1:6" ht="14.25" x14ac:dyDescent="0.3">
      <c r="A956" s="89" t="s">
        <v>586</v>
      </c>
      <c r="B956" s="89" t="s">
        <v>2358</v>
      </c>
      <c r="C956" s="89" t="s">
        <v>2359</v>
      </c>
      <c r="D956" s="89">
        <v>0</v>
      </c>
      <c r="E956" s="89">
        <v>0.2</v>
      </c>
      <c r="F956" s="89">
        <v>0</v>
      </c>
    </row>
    <row r="957" spans="1:6" ht="14.25" x14ac:dyDescent="0.3">
      <c r="A957" s="89" t="s">
        <v>586</v>
      </c>
      <c r="B957" s="89" t="s">
        <v>2360</v>
      </c>
      <c r="C957" s="89" t="s">
        <v>2361</v>
      </c>
      <c r="D957" s="89">
        <v>0</v>
      </c>
      <c r="E957" s="89">
        <v>0.2</v>
      </c>
      <c r="F957" s="89">
        <v>0</v>
      </c>
    </row>
    <row r="958" spans="1:6" ht="14.25" x14ac:dyDescent="0.3">
      <c r="A958" s="89" t="s">
        <v>586</v>
      </c>
      <c r="B958" s="89" t="s">
        <v>2362</v>
      </c>
      <c r="C958" s="89" t="s">
        <v>2363</v>
      </c>
      <c r="D958" s="89">
        <v>0</v>
      </c>
      <c r="E958" s="89">
        <v>0.2</v>
      </c>
      <c r="F958" s="89">
        <v>0</v>
      </c>
    </row>
    <row r="959" spans="1:6" ht="14.25" x14ac:dyDescent="0.3">
      <c r="A959" s="89" t="s">
        <v>586</v>
      </c>
      <c r="B959" s="89" t="s">
        <v>2364</v>
      </c>
      <c r="C959" s="89" t="s">
        <v>2365</v>
      </c>
      <c r="D959" s="89">
        <v>0</v>
      </c>
      <c r="E959" s="89">
        <v>0.2</v>
      </c>
      <c r="F959" s="89">
        <v>0</v>
      </c>
    </row>
    <row r="960" spans="1:6" ht="14.25" x14ac:dyDescent="0.3">
      <c r="A960" s="89" t="s">
        <v>586</v>
      </c>
      <c r="B960" s="89" t="s">
        <v>2366</v>
      </c>
      <c r="C960" s="89" t="s">
        <v>2367</v>
      </c>
      <c r="D960" s="89">
        <v>0</v>
      </c>
      <c r="E960" s="89">
        <v>0.2</v>
      </c>
      <c r="F960" s="89">
        <v>0</v>
      </c>
    </row>
    <row r="961" spans="1:6" ht="14.25" x14ac:dyDescent="0.3">
      <c r="A961" s="89" t="s">
        <v>586</v>
      </c>
      <c r="B961" s="89" t="s">
        <v>2368</v>
      </c>
      <c r="C961" s="89" t="s">
        <v>2369</v>
      </c>
      <c r="D961" s="89">
        <v>0</v>
      </c>
      <c r="E961" s="89">
        <v>0.2</v>
      </c>
      <c r="F961" s="89">
        <v>0</v>
      </c>
    </row>
    <row r="962" spans="1:6" ht="14.25" x14ac:dyDescent="0.3">
      <c r="A962" s="89" t="s">
        <v>586</v>
      </c>
      <c r="B962" s="89" t="s">
        <v>2370</v>
      </c>
      <c r="C962" s="89" t="s">
        <v>2371</v>
      </c>
      <c r="D962" s="89">
        <v>0</v>
      </c>
      <c r="E962" s="89">
        <v>0.2</v>
      </c>
      <c r="F962" s="89">
        <v>0</v>
      </c>
    </row>
    <row r="963" spans="1:6" ht="14.25" x14ac:dyDescent="0.3">
      <c r="A963" s="89" t="s">
        <v>586</v>
      </c>
      <c r="B963" s="89" t="s">
        <v>2372</v>
      </c>
      <c r="C963" s="89" t="s">
        <v>2373</v>
      </c>
      <c r="D963" s="89">
        <v>0</v>
      </c>
      <c r="E963" s="89">
        <v>0.2</v>
      </c>
      <c r="F963" s="89">
        <v>0</v>
      </c>
    </row>
    <row r="964" spans="1:6" ht="14.25" x14ac:dyDescent="0.3">
      <c r="A964" s="89" t="s">
        <v>586</v>
      </c>
      <c r="B964" s="89" t="s">
        <v>2374</v>
      </c>
      <c r="C964" s="89" t="s">
        <v>2375</v>
      </c>
      <c r="D964" s="89">
        <v>0</v>
      </c>
      <c r="E964" s="89">
        <v>0.2</v>
      </c>
      <c r="F964" s="89">
        <v>0</v>
      </c>
    </row>
    <row r="965" spans="1:6" ht="14.25" x14ac:dyDescent="0.3">
      <c r="A965" s="89" t="s">
        <v>586</v>
      </c>
      <c r="B965" s="89" t="s">
        <v>2376</v>
      </c>
      <c r="C965" s="89" t="s">
        <v>2377</v>
      </c>
      <c r="D965" s="89">
        <v>0</v>
      </c>
      <c r="E965" s="89">
        <v>0.2</v>
      </c>
      <c r="F965" s="89">
        <v>0</v>
      </c>
    </row>
    <row r="966" spans="1:6" ht="14.25" x14ac:dyDescent="0.3">
      <c r="A966" s="89" t="s">
        <v>586</v>
      </c>
      <c r="B966" s="89" t="s">
        <v>2378</v>
      </c>
      <c r="C966" s="89" t="s">
        <v>2379</v>
      </c>
      <c r="D966" s="89">
        <v>0</v>
      </c>
      <c r="E966" s="89">
        <v>0.2</v>
      </c>
      <c r="F966" s="89">
        <v>0</v>
      </c>
    </row>
    <row r="967" spans="1:6" ht="14.25" x14ac:dyDescent="0.3">
      <c r="A967" s="89" t="s">
        <v>586</v>
      </c>
      <c r="B967" s="89" t="s">
        <v>2380</v>
      </c>
      <c r="C967" s="89" t="s">
        <v>2381</v>
      </c>
      <c r="D967" s="89">
        <v>0</v>
      </c>
      <c r="E967" s="89">
        <v>15</v>
      </c>
      <c r="F967" s="89">
        <v>15</v>
      </c>
    </row>
    <row r="968" spans="1:6" ht="14.25" x14ac:dyDescent="0.3">
      <c r="A968" s="89" t="s">
        <v>586</v>
      </c>
      <c r="B968" s="89" t="s">
        <v>2382</v>
      </c>
      <c r="C968" s="89" t="s">
        <v>2383</v>
      </c>
      <c r="D968" s="89">
        <v>0</v>
      </c>
      <c r="E968" s="89">
        <v>15</v>
      </c>
      <c r="F968" s="89">
        <v>15</v>
      </c>
    </row>
    <row r="969" spans="1:6" ht="14.25" x14ac:dyDescent="0.3">
      <c r="A969" s="89" t="s">
        <v>586</v>
      </c>
      <c r="B969" s="89" t="s">
        <v>2384</v>
      </c>
      <c r="C969" s="89" t="s">
        <v>2385</v>
      </c>
      <c r="D969" s="89">
        <v>0</v>
      </c>
      <c r="E969" s="89">
        <v>15</v>
      </c>
      <c r="F969" s="89">
        <v>15</v>
      </c>
    </row>
    <row r="970" spans="1:6" ht="14.25" x14ac:dyDescent="0.3">
      <c r="A970" s="89" t="s">
        <v>586</v>
      </c>
      <c r="B970" s="89" t="s">
        <v>2386</v>
      </c>
      <c r="C970" s="89" t="s">
        <v>2387</v>
      </c>
      <c r="D970" s="89">
        <v>0</v>
      </c>
      <c r="E970" s="89">
        <v>15</v>
      </c>
      <c r="F970" s="89">
        <v>15</v>
      </c>
    </row>
    <row r="971" spans="1:6" ht="14.25" x14ac:dyDescent="0.3">
      <c r="A971" s="89" t="s">
        <v>586</v>
      </c>
      <c r="B971" s="89" t="s">
        <v>2388</v>
      </c>
      <c r="C971" s="89" t="s">
        <v>2389</v>
      </c>
      <c r="D971" s="89">
        <v>0</v>
      </c>
      <c r="E971" s="89">
        <v>15</v>
      </c>
      <c r="F971" s="89">
        <v>15</v>
      </c>
    </row>
    <row r="972" spans="1:6" ht="14.25" x14ac:dyDescent="0.3">
      <c r="A972" s="89" t="s">
        <v>586</v>
      </c>
      <c r="B972" s="89" t="s">
        <v>2390</v>
      </c>
      <c r="C972" s="89" t="s">
        <v>2391</v>
      </c>
      <c r="D972" s="89">
        <v>0</v>
      </c>
      <c r="E972" s="89">
        <v>15</v>
      </c>
      <c r="F972" s="89">
        <v>15</v>
      </c>
    </row>
    <row r="973" spans="1:6" ht="14.25" x14ac:dyDescent="0.3">
      <c r="A973" s="89" t="s">
        <v>586</v>
      </c>
      <c r="B973" s="89" t="s">
        <v>2392</v>
      </c>
      <c r="C973" s="89" t="s">
        <v>2393</v>
      </c>
      <c r="D973" s="89">
        <v>0</v>
      </c>
      <c r="E973" s="89">
        <v>15</v>
      </c>
      <c r="F973" s="89">
        <v>15</v>
      </c>
    </row>
    <row r="974" spans="1:6" ht="14.25" x14ac:dyDescent="0.3">
      <c r="A974" s="89" t="s">
        <v>586</v>
      </c>
      <c r="B974" s="89" t="s">
        <v>2394</v>
      </c>
      <c r="C974" s="89" t="s">
        <v>2395</v>
      </c>
      <c r="D974" s="89">
        <v>0</v>
      </c>
      <c r="E974" s="89">
        <v>15</v>
      </c>
      <c r="F974" s="89">
        <v>15</v>
      </c>
    </row>
    <row r="975" spans="1:6" ht="14.25" x14ac:dyDescent="0.3">
      <c r="A975" s="89" t="s">
        <v>586</v>
      </c>
      <c r="B975" s="89" t="s">
        <v>2396</v>
      </c>
      <c r="C975" s="89" t="s">
        <v>2397</v>
      </c>
      <c r="D975" s="89">
        <v>0</v>
      </c>
      <c r="E975" s="89">
        <v>15</v>
      </c>
      <c r="F975" s="89">
        <v>15</v>
      </c>
    </row>
    <row r="976" spans="1:6" ht="14.25" x14ac:dyDescent="0.3">
      <c r="A976" s="89" t="s">
        <v>586</v>
      </c>
      <c r="B976" s="89" t="s">
        <v>2398</v>
      </c>
      <c r="C976" s="89" t="s">
        <v>2399</v>
      </c>
      <c r="D976" s="89">
        <v>0</v>
      </c>
      <c r="E976" s="89">
        <v>0.2</v>
      </c>
      <c r="F976" s="89">
        <v>0</v>
      </c>
    </row>
    <row r="977" spans="1:6" ht="14.25" x14ac:dyDescent="0.3">
      <c r="A977" s="89" t="s">
        <v>586</v>
      </c>
      <c r="B977" s="89" t="s">
        <v>2400</v>
      </c>
      <c r="C977" s="89" t="s">
        <v>2401</v>
      </c>
      <c r="D977" s="89">
        <v>0</v>
      </c>
      <c r="E977" s="89">
        <v>0.2</v>
      </c>
      <c r="F977" s="89">
        <v>0</v>
      </c>
    </row>
    <row r="978" spans="1:6" ht="14.25" x14ac:dyDescent="0.3">
      <c r="A978" s="89" t="s">
        <v>586</v>
      </c>
      <c r="B978" s="89" t="s">
        <v>2402</v>
      </c>
      <c r="C978" s="89" t="s">
        <v>2403</v>
      </c>
      <c r="D978" s="89">
        <v>0</v>
      </c>
      <c r="E978" s="89">
        <v>0.2</v>
      </c>
      <c r="F978" s="89">
        <v>0</v>
      </c>
    </row>
    <row r="979" spans="1:6" ht="14.25" x14ac:dyDescent="0.3">
      <c r="A979" s="89" t="s">
        <v>586</v>
      </c>
      <c r="B979" s="89" t="s">
        <v>2404</v>
      </c>
      <c r="C979" s="89" t="s">
        <v>2405</v>
      </c>
      <c r="D979" s="89">
        <v>0</v>
      </c>
      <c r="E979" s="89">
        <v>0.2</v>
      </c>
      <c r="F979" s="89">
        <v>0</v>
      </c>
    </row>
    <row r="980" spans="1:6" ht="14.25" x14ac:dyDescent="0.3">
      <c r="A980" s="89" t="s">
        <v>586</v>
      </c>
      <c r="B980" s="89" t="s">
        <v>2406</v>
      </c>
      <c r="C980" s="89" t="s">
        <v>2407</v>
      </c>
      <c r="D980" s="89">
        <v>0</v>
      </c>
      <c r="E980" s="89">
        <v>0.2</v>
      </c>
      <c r="F980" s="89">
        <v>0</v>
      </c>
    </row>
    <row r="981" spans="1:6" ht="14.25" x14ac:dyDescent="0.3">
      <c r="A981" s="89" t="s">
        <v>586</v>
      </c>
      <c r="B981" s="89" t="s">
        <v>2408</v>
      </c>
      <c r="C981" s="89" t="s">
        <v>2409</v>
      </c>
      <c r="D981" s="89">
        <v>0</v>
      </c>
      <c r="E981" s="89">
        <v>0.2</v>
      </c>
      <c r="F981" s="89">
        <v>0</v>
      </c>
    </row>
    <row r="982" spans="1:6" ht="14.25" x14ac:dyDescent="0.3">
      <c r="A982" s="89" t="s">
        <v>586</v>
      </c>
      <c r="B982" s="89" t="s">
        <v>2410</v>
      </c>
      <c r="C982" s="89" t="s">
        <v>2411</v>
      </c>
      <c r="D982" s="89">
        <v>0</v>
      </c>
      <c r="E982" s="89">
        <v>0.2</v>
      </c>
      <c r="F982" s="89">
        <v>0</v>
      </c>
    </row>
    <row r="983" spans="1:6" ht="14.25" x14ac:dyDescent="0.3">
      <c r="A983" s="89" t="s">
        <v>586</v>
      </c>
      <c r="B983" s="89" t="s">
        <v>2412</v>
      </c>
      <c r="C983" s="89" t="s">
        <v>2413</v>
      </c>
      <c r="D983" s="89">
        <v>0</v>
      </c>
      <c r="E983" s="89">
        <v>0.2</v>
      </c>
      <c r="F983" s="89">
        <v>0</v>
      </c>
    </row>
    <row r="984" spans="1:6" ht="14.25" x14ac:dyDescent="0.3">
      <c r="A984" s="89" t="s">
        <v>586</v>
      </c>
      <c r="B984" s="89" t="s">
        <v>2414</v>
      </c>
      <c r="C984" s="89" t="s">
        <v>2415</v>
      </c>
      <c r="D984" s="89">
        <v>0</v>
      </c>
      <c r="E984" s="89">
        <v>0.2</v>
      </c>
      <c r="F984" s="89">
        <v>0</v>
      </c>
    </row>
    <row r="985" spans="1:6" ht="14.25" x14ac:dyDescent="0.3">
      <c r="A985" s="89" t="s">
        <v>586</v>
      </c>
      <c r="B985" s="89" t="s">
        <v>2416</v>
      </c>
      <c r="C985" s="89" t="s">
        <v>2417</v>
      </c>
      <c r="D985" s="89">
        <v>0</v>
      </c>
      <c r="E985" s="89">
        <v>0.2</v>
      </c>
      <c r="F985" s="89">
        <v>0</v>
      </c>
    </row>
    <row r="986" spans="1:6" ht="14.25" x14ac:dyDescent="0.3">
      <c r="A986" s="89" t="s">
        <v>586</v>
      </c>
      <c r="B986" s="89" t="s">
        <v>2418</v>
      </c>
      <c r="C986" s="89" t="s">
        <v>2419</v>
      </c>
      <c r="D986" s="89">
        <v>0</v>
      </c>
      <c r="E986" s="89">
        <v>0.2</v>
      </c>
      <c r="F986" s="89">
        <v>0</v>
      </c>
    </row>
    <row r="987" spans="1:6" ht="14.25" x14ac:dyDescent="0.3">
      <c r="A987" s="89" t="s">
        <v>586</v>
      </c>
      <c r="B987" s="89" t="s">
        <v>2420</v>
      </c>
      <c r="C987" s="89" t="s">
        <v>2421</v>
      </c>
      <c r="D987" s="89">
        <v>0</v>
      </c>
      <c r="E987" s="89">
        <v>0.2</v>
      </c>
      <c r="F987" s="89">
        <v>0</v>
      </c>
    </row>
    <row r="988" spans="1:6" ht="14.25" x14ac:dyDescent="0.3">
      <c r="A988" s="89" t="s">
        <v>586</v>
      </c>
      <c r="B988" s="89" t="s">
        <v>2422</v>
      </c>
      <c r="C988" s="89" t="s">
        <v>2423</v>
      </c>
      <c r="D988" s="89">
        <v>0</v>
      </c>
      <c r="E988" s="89">
        <v>0.2</v>
      </c>
      <c r="F988" s="89">
        <v>0</v>
      </c>
    </row>
    <row r="989" spans="1:6" ht="14.25" x14ac:dyDescent="0.3">
      <c r="A989" s="89" t="s">
        <v>586</v>
      </c>
      <c r="B989" s="89" t="s">
        <v>2424</v>
      </c>
      <c r="C989" s="89" t="s">
        <v>2425</v>
      </c>
      <c r="D989" s="89">
        <v>0</v>
      </c>
      <c r="E989" s="89">
        <v>0.2</v>
      </c>
      <c r="F989" s="89">
        <v>0</v>
      </c>
    </row>
    <row r="990" spans="1:6" ht="14.25" x14ac:dyDescent="0.3">
      <c r="A990" s="89" t="s">
        <v>586</v>
      </c>
      <c r="B990" s="89" t="s">
        <v>2426</v>
      </c>
      <c r="C990" s="89" t="s">
        <v>2427</v>
      </c>
      <c r="D990" s="89">
        <v>0</v>
      </c>
      <c r="E990" s="89">
        <v>0.2</v>
      </c>
      <c r="F990" s="89">
        <v>0</v>
      </c>
    </row>
    <row r="991" spans="1:6" ht="14.25" x14ac:dyDescent="0.3">
      <c r="A991" s="89" t="s">
        <v>586</v>
      </c>
      <c r="B991" s="89" t="s">
        <v>2428</v>
      </c>
      <c r="C991" s="89" t="s">
        <v>2429</v>
      </c>
      <c r="D991" s="89">
        <v>0</v>
      </c>
      <c r="E991" s="89">
        <v>0.2</v>
      </c>
      <c r="F991" s="89">
        <v>0</v>
      </c>
    </row>
    <row r="992" spans="1:6" ht="14.25" x14ac:dyDescent="0.3">
      <c r="A992" s="89" t="s">
        <v>586</v>
      </c>
      <c r="B992" s="89" t="s">
        <v>2430</v>
      </c>
      <c r="C992" s="89" t="s">
        <v>2431</v>
      </c>
      <c r="D992" s="89">
        <v>0</v>
      </c>
      <c r="E992" s="89">
        <v>0.2</v>
      </c>
      <c r="F992" s="89">
        <v>0</v>
      </c>
    </row>
    <row r="993" spans="1:6" ht="14.25" x14ac:dyDescent="0.3">
      <c r="A993" s="89" t="s">
        <v>586</v>
      </c>
      <c r="B993" s="89" t="s">
        <v>2432</v>
      </c>
      <c r="C993" s="89" t="s">
        <v>2433</v>
      </c>
      <c r="D993" s="89">
        <v>0</v>
      </c>
      <c r="E993" s="89">
        <v>0.2</v>
      </c>
      <c r="F993" s="89">
        <v>0</v>
      </c>
    </row>
    <row r="994" spans="1:6" ht="14.25" x14ac:dyDescent="0.3">
      <c r="A994" s="89" t="s">
        <v>586</v>
      </c>
      <c r="B994" s="89" t="s">
        <v>2434</v>
      </c>
      <c r="C994" s="89" t="s">
        <v>2435</v>
      </c>
      <c r="D994" s="89">
        <v>0</v>
      </c>
      <c r="E994" s="89">
        <v>0.2</v>
      </c>
      <c r="F994" s="89">
        <v>0</v>
      </c>
    </row>
    <row r="995" spans="1:6" ht="14.25" x14ac:dyDescent="0.3">
      <c r="A995" s="89" t="s">
        <v>586</v>
      </c>
      <c r="B995" s="91">
        <v>5445</v>
      </c>
      <c r="C995" s="89" t="s">
        <v>2436</v>
      </c>
      <c r="D995" s="89">
        <v>0.44</v>
      </c>
      <c r="E995" s="89">
        <v>9.1999999999999993</v>
      </c>
      <c r="F995" s="89">
        <v>9.1999999999999993</v>
      </c>
    </row>
    <row r="996" spans="1:6" ht="14.25" x14ac:dyDescent="0.3">
      <c r="A996" s="89" t="s">
        <v>586</v>
      </c>
      <c r="B996" s="89" t="s">
        <v>2437</v>
      </c>
      <c r="C996" s="89" t="s">
        <v>2438</v>
      </c>
      <c r="D996" s="89">
        <v>0</v>
      </c>
      <c r="E996" s="89">
        <v>0.2</v>
      </c>
      <c r="F996" s="89">
        <v>0</v>
      </c>
    </row>
    <row r="997" spans="1:6" ht="14.25" x14ac:dyDescent="0.3">
      <c r="A997" s="89" t="s">
        <v>586</v>
      </c>
      <c r="B997" s="89" t="s">
        <v>2439</v>
      </c>
      <c r="C997" s="89" t="s">
        <v>2440</v>
      </c>
      <c r="D997" s="89">
        <v>0</v>
      </c>
      <c r="E997" s="89">
        <v>0.2</v>
      </c>
      <c r="F997" s="89">
        <v>0</v>
      </c>
    </row>
    <row r="998" spans="1:6" ht="14.25" x14ac:dyDescent="0.3">
      <c r="A998" s="89" t="s">
        <v>586</v>
      </c>
      <c r="B998" s="89" t="s">
        <v>2441</v>
      </c>
      <c r="C998" s="89" t="s">
        <v>2442</v>
      </c>
      <c r="D998" s="89">
        <v>0</v>
      </c>
      <c r="E998" s="89">
        <v>0.2</v>
      </c>
      <c r="F998" s="89">
        <v>0</v>
      </c>
    </row>
    <row r="999" spans="1:6" ht="14.25" x14ac:dyDescent="0.3">
      <c r="A999" s="89" t="s">
        <v>586</v>
      </c>
      <c r="B999" s="89" t="s">
        <v>2443</v>
      </c>
      <c r="C999" s="89" t="s">
        <v>2444</v>
      </c>
      <c r="D999" s="89">
        <v>0</v>
      </c>
      <c r="E999" s="89">
        <v>0.2</v>
      </c>
      <c r="F999" s="89">
        <v>0</v>
      </c>
    </row>
    <row r="1000" spans="1:6" ht="14.25" x14ac:dyDescent="0.3">
      <c r="A1000" s="89" t="s">
        <v>586</v>
      </c>
      <c r="B1000" s="89" t="s">
        <v>2445</v>
      </c>
      <c r="C1000" s="89" t="s">
        <v>2446</v>
      </c>
      <c r="D1000" s="89">
        <v>0</v>
      </c>
      <c r="E1000" s="89">
        <v>0.2</v>
      </c>
      <c r="F1000" s="89">
        <v>0</v>
      </c>
    </row>
    <row r="1001" spans="1:6" ht="14.25" x14ac:dyDescent="0.3">
      <c r="A1001" s="89" t="s">
        <v>586</v>
      </c>
      <c r="B1001" s="89" t="s">
        <v>2447</v>
      </c>
      <c r="C1001" s="89" t="s">
        <v>2448</v>
      </c>
      <c r="D1001" s="89">
        <v>0</v>
      </c>
      <c r="E1001" s="89">
        <v>0.2</v>
      </c>
      <c r="F1001" s="89">
        <v>0</v>
      </c>
    </row>
    <row r="1002" spans="1:6" ht="14.25" x14ac:dyDescent="0.3">
      <c r="A1002" s="89" t="s">
        <v>586</v>
      </c>
      <c r="B1002" s="89" t="s">
        <v>2449</v>
      </c>
      <c r="C1002" s="89" t="s">
        <v>2450</v>
      </c>
      <c r="D1002" s="89">
        <v>0</v>
      </c>
      <c r="E1002" s="89">
        <v>0.2</v>
      </c>
      <c r="F1002" s="89">
        <v>0</v>
      </c>
    </row>
    <row r="1003" spans="1:6" ht="14.25" x14ac:dyDescent="0.3">
      <c r="A1003" s="89" t="s">
        <v>586</v>
      </c>
      <c r="B1003" s="89" t="s">
        <v>2451</v>
      </c>
      <c r="C1003" s="89" t="s">
        <v>2452</v>
      </c>
      <c r="D1003" s="89">
        <v>0</v>
      </c>
      <c r="E1003" s="89">
        <v>0.2</v>
      </c>
      <c r="F1003" s="89">
        <v>0</v>
      </c>
    </row>
    <row r="1004" spans="1:6" ht="14.25" x14ac:dyDescent="0.3">
      <c r="A1004" s="89" t="s">
        <v>586</v>
      </c>
      <c r="B1004" s="89" t="s">
        <v>2453</v>
      </c>
      <c r="C1004" s="89" t="s">
        <v>2454</v>
      </c>
      <c r="D1004" s="89">
        <v>0</v>
      </c>
      <c r="E1004" s="89">
        <v>0.2</v>
      </c>
      <c r="F1004" s="89">
        <v>0</v>
      </c>
    </row>
    <row r="1005" spans="1:6" ht="14.25" x14ac:dyDescent="0.3">
      <c r="A1005" s="89" t="s">
        <v>586</v>
      </c>
      <c r="B1005" s="89" t="s">
        <v>2455</v>
      </c>
      <c r="C1005" s="89" t="s">
        <v>2456</v>
      </c>
      <c r="D1005" s="89">
        <v>0</v>
      </c>
      <c r="E1005" s="89">
        <v>0.2</v>
      </c>
      <c r="F1005" s="89">
        <v>0</v>
      </c>
    </row>
    <row r="1006" spans="1:6" ht="14.25" x14ac:dyDescent="0.3">
      <c r="A1006" s="89" t="s">
        <v>586</v>
      </c>
      <c r="B1006" s="89" t="s">
        <v>2457</v>
      </c>
      <c r="C1006" s="89" t="s">
        <v>2458</v>
      </c>
      <c r="D1006" s="89">
        <v>0</v>
      </c>
      <c r="E1006" s="89">
        <v>0.2</v>
      </c>
      <c r="F1006" s="89">
        <v>0</v>
      </c>
    </row>
    <row r="1007" spans="1:6" ht="14.25" x14ac:dyDescent="0.3">
      <c r="A1007" s="89" t="s">
        <v>586</v>
      </c>
      <c r="B1007" s="89" t="s">
        <v>2459</v>
      </c>
      <c r="C1007" s="89" t="s">
        <v>2460</v>
      </c>
      <c r="D1007" s="89">
        <v>0</v>
      </c>
      <c r="E1007" s="89">
        <v>0.2</v>
      </c>
      <c r="F1007" s="89">
        <v>0</v>
      </c>
    </row>
    <row r="1008" spans="1:6" ht="14.25" x14ac:dyDescent="0.3">
      <c r="A1008" s="89" t="s">
        <v>586</v>
      </c>
      <c r="B1008" s="89" t="s">
        <v>2461</v>
      </c>
      <c r="C1008" s="89" t="s">
        <v>2462</v>
      </c>
      <c r="D1008" s="89">
        <v>0</v>
      </c>
      <c r="E1008" s="89">
        <v>0.2</v>
      </c>
      <c r="F1008" s="89">
        <v>0</v>
      </c>
    </row>
    <row r="1009" spans="1:6" ht="14.25" x14ac:dyDescent="0.3">
      <c r="A1009" s="89" t="s">
        <v>586</v>
      </c>
      <c r="B1009" s="89" t="s">
        <v>2463</v>
      </c>
      <c r="C1009" s="89" t="s">
        <v>2464</v>
      </c>
      <c r="D1009" s="89">
        <v>0</v>
      </c>
      <c r="E1009" s="89">
        <v>0.2</v>
      </c>
      <c r="F1009" s="89">
        <v>0</v>
      </c>
    </row>
    <row r="1010" spans="1:6" ht="14.25" x14ac:dyDescent="0.3">
      <c r="A1010" s="89" t="s">
        <v>586</v>
      </c>
      <c r="B1010" s="89" t="s">
        <v>2465</v>
      </c>
      <c r="C1010" s="89" t="s">
        <v>2466</v>
      </c>
      <c r="D1010" s="89">
        <v>0</v>
      </c>
      <c r="E1010" s="89">
        <v>0.2</v>
      </c>
      <c r="F1010" s="89">
        <v>0</v>
      </c>
    </row>
    <row r="1011" spans="1:6" ht="14.25" x14ac:dyDescent="0.3">
      <c r="A1011" s="89" t="s">
        <v>586</v>
      </c>
      <c r="B1011" s="89" t="s">
        <v>2467</v>
      </c>
      <c r="C1011" s="89" t="s">
        <v>2468</v>
      </c>
      <c r="D1011" s="89">
        <v>0</v>
      </c>
      <c r="E1011" s="89">
        <v>0.2</v>
      </c>
      <c r="F1011" s="89">
        <v>0</v>
      </c>
    </row>
    <row r="1012" spans="1:6" ht="14.25" x14ac:dyDescent="0.3">
      <c r="A1012" s="89" t="s">
        <v>586</v>
      </c>
      <c r="B1012" s="89" t="s">
        <v>2469</v>
      </c>
      <c r="C1012" s="89" t="s">
        <v>2470</v>
      </c>
      <c r="D1012" s="89">
        <v>0</v>
      </c>
      <c r="E1012" s="89">
        <v>0.2</v>
      </c>
      <c r="F1012" s="89">
        <v>0</v>
      </c>
    </row>
    <row r="1013" spans="1:6" ht="14.25" x14ac:dyDescent="0.3">
      <c r="A1013" s="89" t="s">
        <v>586</v>
      </c>
      <c r="B1013" s="89" t="s">
        <v>2471</v>
      </c>
      <c r="C1013" s="89" t="s">
        <v>2472</v>
      </c>
      <c r="D1013" s="89">
        <v>0</v>
      </c>
      <c r="E1013" s="89">
        <v>0.2</v>
      </c>
      <c r="F1013" s="89">
        <v>0</v>
      </c>
    </row>
    <row r="1014" spans="1:6" ht="14.25" x14ac:dyDescent="0.3">
      <c r="A1014" s="89" t="s">
        <v>586</v>
      </c>
      <c r="B1014" s="89" t="s">
        <v>2473</v>
      </c>
      <c r="C1014" s="89" t="s">
        <v>2474</v>
      </c>
      <c r="D1014" s="89">
        <v>0</v>
      </c>
      <c r="E1014" s="89">
        <v>0.2</v>
      </c>
      <c r="F1014" s="89">
        <v>0</v>
      </c>
    </row>
    <row r="1015" spans="1:6" ht="14.25" x14ac:dyDescent="0.3">
      <c r="A1015" s="89" t="s">
        <v>586</v>
      </c>
      <c r="B1015" s="89" t="s">
        <v>2475</v>
      </c>
      <c r="C1015" s="89" t="s">
        <v>2476</v>
      </c>
      <c r="D1015" s="89">
        <v>0</v>
      </c>
      <c r="E1015" s="89">
        <v>0.2</v>
      </c>
      <c r="F1015" s="89">
        <v>0</v>
      </c>
    </row>
    <row r="1016" spans="1:6" ht="14.25" x14ac:dyDescent="0.3">
      <c r="A1016" s="89" t="s">
        <v>586</v>
      </c>
      <c r="B1016" s="89" t="s">
        <v>2477</v>
      </c>
      <c r="C1016" s="89" t="s">
        <v>2478</v>
      </c>
      <c r="D1016" s="89">
        <v>0</v>
      </c>
      <c r="E1016" s="89">
        <v>0.2</v>
      </c>
      <c r="F1016" s="89">
        <v>0</v>
      </c>
    </row>
    <row r="1017" spans="1:6" ht="14.25" x14ac:dyDescent="0.3">
      <c r="A1017" s="89" t="s">
        <v>586</v>
      </c>
      <c r="B1017" s="89" t="s">
        <v>2479</v>
      </c>
      <c r="C1017" s="89" t="s">
        <v>2480</v>
      </c>
      <c r="D1017" s="89">
        <v>0</v>
      </c>
      <c r="E1017" s="89">
        <v>0.2</v>
      </c>
      <c r="F1017" s="89">
        <v>0</v>
      </c>
    </row>
    <row r="1018" spans="1:6" ht="14.25" x14ac:dyDescent="0.3">
      <c r="A1018" s="89" t="s">
        <v>586</v>
      </c>
      <c r="B1018" s="89" t="s">
        <v>2481</v>
      </c>
      <c r="C1018" s="89" t="s">
        <v>2482</v>
      </c>
      <c r="D1018" s="89">
        <v>0</v>
      </c>
      <c r="E1018" s="89">
        <v>0.2</v>
      </c>
      <c r="F1018" s="89">
        <v>0</v>
      </c>
    </row>
    <row r="1019" spans="1:6" ht="14.25" x14ac:dyDescent="0.3">
      <c r="A1019" s="89" t="s">
        <v>586</v>
      </c>
      <c r="B1019" s="89" t="s">
        <v>2483</v>
      </c>
      <c r="C1019" s="89" t="s">
        <v>2484</v>
      </c>
      <c r="D1019" s="89">
        <v>0</v>
      </c>
      <c r="E1019" s="89">
        <v>0.2</v>
      </c>
      <c r="F1019" s="89">
        <v>0</v>
      </c>
    </row>
    <row r="1020" spans="1:6" ht="14.25" x14ac:dyDescent="0.3">
      <c r="A1020" s="89" t="s">
        <v>586</v>
      </c>
      <c r="B1020" s="89" t="s">
        <v>2485</v>
      </c>
      <c r="C1020" s="89" t="s">
        <v>2486</v>
      </c>
      <c r="D1020" s="89">
        <v>0</v>
      </c>
      <c r="E1020" s="89">
        <v>0.2</v>
      </c>
      <c r="F1020" s="89">
        <v>0</v>
      </c>
    </row>
    <row r="1021" spans="1:6" ht="14.25" x14ac:dyDescent="0.3">
      <c r="A1021" s="89" t="s">
        <v>586</v>
      </c>
      <c r="B1021" s="89" t="s">
        <v>2487</v>
      </c>
      <c r="C1021" s="89" t="s">
        <v>2488</v>
      </c>
      <c r="D1021" s="89">
        <v>0</v>
      </c>
      <c r="E1021" s="89">
        <v>0.2</v>
      </c>
      <c r="F1021" s="89">
        <v>0</v>
      </c>
    </row>
    <row r="1022" spans="1:6" ht="14.25" x14ac:dyDescent="0.3">
      <c r="A1022" s="89" t="s">
        <v>586</v>
      </c>
      <c r="B1022" s="89" t="s">
        <v>2489</v>
      </c>
      <c r="C1022" s="89" t="s">
        <v>2490</v>
      </c>
      <c r="D1022" s="89">
        <v>0</v>
      </c>
      <c r="E1022" s="89">
        <v>0.2</v>
      </c>
      <c r="F1022" s="89">
        <v>0</v>
      </c>
    </row>
    <row r="1023" spans="1:6" ht="14.25" x14ac:dyDescent="0.3">
      <c r="A1023" s="89" t="s">
        <v>586</v>
      </c>
      <c r="B1023" s="89" t="s">
        <v>2491</v>
      </c>
      <c r="C1023" s="89" t="s">
        <v>2492</v>
      </c>
      <c r="D1023" s="89">
        <v>0</v>
      </c>
      <c r="E1023" s="89">
        <v>0.2</v>
      </c>
      <c r="F1023" s="89">
        <v>0</v>
      </c>
    </row>
    <row r="1024" spans="1:6" ht="14.25" x14ac:dyDescent="0.3">
      <c r="A1024" s="89" t="s">
        <v>586</v>
      </c>
      <c r="B1024" s="89" t="s">
        <v>2493</v>
      </c>
      <c r="C1024" s="89" t="s">
        <v>2494</v>
      </c>
      <c r="D1024" s="89">
        <v>0</v>
      </c>
      <c r="E1024" s="89">
        <v>0.2</v>
      </c>
      <c r="F1024" s="89">
        <v>0</v>
      </c>
    </row>
    <row r="1025" spans="1:6" ht="14.25" x14ac:dyDescent="0.3">
      <c r="A1025" s="89" t="s">
        <v>586</v>
      </c>
      <c r="B1025" s="89" t="s">
        <v>2495</v>
      </c>
      <c r="C1025" s="89" t="s">
        <v>2496</v>
      </c>
      <c r="D1025" s="89">
        <v>0</v>
      </c>
      <c r="E1025" s="89">
        <v>0.2</v>
      </c>
      <c r="F1025" s="89">
        <v>0</v>
      </c>
    </row>
    <row r="1026" spans="1:6" ht="14.25" x14ac:dyDescent="0.3">
      <c r="A1026" s="89" t="s">
        <v>586</v>
      </c>
      <c r="B1026" s="89" t="s">
        <v>2497</v>
      </c>
      <c r="C1026" s="89" t="s">
        <v>2498</v>
      </c>
      <c r="D1026" s="89">
        <v>0</v>
      </c>
      <c r="E1026" s="89">
        <v>0.2</v>
      </c>
      <c r="F1026" s="89">
        <v>0</v>
      </c>
    </row>
    <row r="1027" spans="1:6" ht="14.25" x14ac:dyDescent="0.3">
      <c r="A1027" s="89" t="s">
        <v>586</v>
      </c>
      <c r="B1027" s="89" t="s">
        <v>2499</v>
      </c>
      <c r="C1027" s="89" t="s">
        <v>2500</v>
      </c>
      <c r="D1027" s="89">
        <v>0</v>
      </c>
      <c r="E1027" s="89">
        <v>0.2</v>
      </c>
      <c r="F1027" s="89">
        <v>0</v>
      </c>
    </row>
    <row r="1028" spans="1:6" ht="14.25" x14ac:dyDescent="0.3">
      <c r="A1028" s="89" t="s">
        <v>586</v>
      </c>
      <c r="B1028" s="89" t="s">
        <v>2501</v>
      </c>
      <c r="C1028" s="89" t="s">
        <v>2502</v>
      </c>
      <c r="D1028" s="89">
        <v>0</v>
      </c>
      <c r="E1028" s="89">
        <v>0.2</v>
      </c>
      <c r="F1028" s="89">
        <v>0</v>
      </c>
    </row>
    <row r="1029" spans="1:6" ht="14.25" x14ac:dyDescent="0.3">
      <c r="A1029" s="89" t="s">
        <v>586</v>
      </c>
      <c r="B1029" s="89" t="s">
        <v>2503</v>
      </c>
      <c r="C1029" s="89" t="s">
        <v>2504</v>
      </c>
      <c r="D1029" s="89">
        <v>0</v>
      </c>
      <c r="E1029" s="89">
        <v>0.2</v>
      </c>
      <c r="F1029" s="89">
        <v>0</v>
      </c>
    </row>
    <row r="1030" spans="1:6" ht="14.25" x14ac:dyDescent="0.3">
      <c r="A1030" s="89" t="s">
        <v>586</v>
      </c>
      <c r="B1030" s="89" t="s">
        <v>2505</v>
      </c>
      <c r="C1030" s="89" t="s">
        <v>2506</v>
      </c>
      <c r="D1030" s="89">
        <v>0</v>
      </c>
      <c r="E1030" s="89">
        <v>0.2</v>
      </c>
      <c r="F1030" s="89">
        <v>0</v>
      </c>
    </row>
    <row r="1031" spans="1:6" ht="14.25" x14ac:dyDescent="0.3">
      <c r="A1031" s="89" t="s">
        <v>586</v>
      </c>
      <c r="B1031" s="89" t="s">
        <v>2507</v>
      </c>
      <c r="C1031" s="89" t="s">
        <v>2508</v>
      </c>
      <c r="D1031" s="89">
        <v>0</v>
      </c>
      <c r="E1031" s="89">
        <v>0.2</v>
      </c>
      <c r="F1031" s="89">
        <v>0</v>
      </c>
    </row>
    <row r="1032" spans="1:6" ht="14.25" x14ac:dyDescent="0.3">
      <c r="A1032" s="89" t="s">
        <v>586</v>
      </c>
      <c r="B1032" s="89" t="s">
        <v>2509</v>
      </c>
      <c r="C1032" s="89" t="s">
        <v>2510</v>
      </c>
      <c r="D1032" s="89">
        <v>0</v>
      </c>
      <c r="E1032" s="89">
        <v>0.2</v>
      </c>
      <c r="F1032" s="89">
        <v>0</v>
      </c>
    </row>
    <row r="1033" spans="1:6" ht="14.25" x14ac:dyDescent="0.3">
      <c r="A1033" s="89" t="s">
        <v>586</v>
      </c>
      <c r="B1033" s="89" t="s">
        <v>2511</v>
      </c>
      <c r="C1033" s="89" t="s">
        <v>2512</v>
      </c>
      <c r="D1033" s="89">
        <v>0</v>
      </c>
      <c r="E1033" s="89">
        <v>0.2</v>
      </c>
      <c r="F1033" s="89">
        <v>0</v>
      </c>
    </row>
    <row r="1034" spans="1:6" ht="14.25" x14ac:dyDescent="0.3">
      <c r="A1034" s="89" t="s">
        <v>586</v>
      </c>
      <c r="B1034" s="89" t="s">
        <v>2513</v>
      </c>
      <c r="C1034" s="89" t="s">
        <v>2514</v>
      </c>
      <c r="D1034" s="89">
        <v>0</v>
      </c>
      <c r="E1034" s="89">
        <v>0.2</v>
      </c>
      <c r="F1034" s="89">
        <v>0</v>
      </c>
    </row>
    <row r="1035" spans="1:6" ht="14.25" x14ac:dyDescent="0.3">
      <c r="A1035" s="89" t="s">
        <v>586</v>
      </c>
      <c r="B1035" s="89" t="s">
        <v>2515</v>
      </c>
      <c r="C1035" s="89" t="s">
        <v>2516</v>
      </c>
      <c r="D1035" s="89">
        <v>0</v>
      </c>
      <c r="E1035" s="89">
        <v>0.2</v>
      </c>
      <c r="F1035" s="89">
        <v>0</v>
      </c>
    </row>
    <row r="1036" spans="1:6" ht="14.25" x14ac:dyDescent="0.3">
      <c r="A1036" s="89" t="s">
        <v>586</v>
      </c>
      <c r="B1036" s="89" t="s">
        <v>2517</v>
      </c>
      <c r="C1036" s="89" t="s">
        <v>2518</v>
      </c>
      <c r="D1036" s="89">
        <v>0</v>
      </c>
      <c r="E1036" s="89">
        <v>0.2</v>
      </c>
      <c r="F1036" s="89">
        <v>0</v>
      </c>
    </row>
    <row r="1037" spans="1:6" ht="14.25" x14ac:dyDescent="0.3">
      <c r="A1037" s="89" t="s">
        <v>586</v>
      </c>
      <c r="B1037" s="89" t="s">
        <v>2519</v>
      </c>
      <c r="C1037" s="89" t="s">
        <v>2520</v>
      </c>
      <c r="D1037" s="89">
        <v>0</v>
      </c>
      <c r="E1037" s="89">
        <v>0.2</v>
      </c>
      <c r="F1037" s="89">
        <v>0</v>
      </c>
    </row>
    <row r="1038" spans="1:6" ht="14.25" x14ac:dyDescent="0.3">
      <c r="A1038" s="89" t="s">
        <v>586</v>
      </c>
      <c r="B1038" s="89" t="s">
        <v>2521</v>
      </c>
      <c r="C1038" s="89" t="s">
        <v>2522</v>
      </c>
      <c r="D1038" s="89">
        <v>0</v>
      </c>
      <c r="E1038" s="89">
        <v>0.2</v>
      </c>
      <c r="F1038" s="89">
        <v>0</v>
      </c>
    </row>
    <row r="1039" spans="1:6" ht="14.25" x14ac:dyDescent="0.3">
      <c r="A1039" s="89" t="s">
        <v>586</v>
      </c>
      <c r="B1039" s="89" t="s">
        <v>2523</v>
      </c>
      <c r="C1039" s="89" t="s">
        <v>2524</v>
      </c>
      <c r="D1039" s="89">
        <v>0</v>
      </c>
      <c r="E1039" s="89">
        <v>0.2</v>
      </c>
      <c r="F1039" s="89">
        <v>0</v>
      </c>
    </row>
    <row r="1040" spans="1:6" ht="14.25" x14ac:dyDescent="0.3">
      <c r="A1040" s="89" t="s">
        <v>586</v>
      </c>
      <c r="B1040" s="89" t="s">
        <v>2525</v>
      </c>
      <c r="C1040" s="89" t="s">
        <v>2526</v>
      </c>
      <c r="D1040" s="89">
        <v>0</v>
      </c>
      <c r="E1040" s="89">
        <v>0.2</v>
      </c>
      <c r="F1040" s="89">
        <v>0</v>
      </c>
    </row>
    <row r="1041" spans="1:6" ht="14.25" x14ac:dyDescent="0.3">
      <c r="A1041" s="89" t="s">
        <v>586</v>
      </c>
      <c r="B1041" s="89" t="s">
        <v>2527</v>
      </c>
      <c r="C1041" s="89" t="s">
        <v>2528</v>
      </c>
      <c r="D1041" s="89">
        <v>0</v>
      </c>
      <c r="E1041" s="89">
        <v>0.2</v>
      </c>
      <c r="F1041" s="89">
        <v>0</v>
      </c>
    </row>
    <row r="1042" spans="1:6" ht="14.25" x14ac:dyDescent="0.3">
      <c r="A1042" s="89" t="s">
        <v>586</v>
      </c>
      <c r="B1042" s="89" t="s">
        <v>2529</v>
      </c>
      <c r="C1042" s="89" t="s">
        <v>2530</v>
      </c>
      <c r="D1042" s="89">
        <v>0</v>
      </c>
      <c r="E1042" s="89">
        <v>0.2</v>
      </c>
      <c r="F1042" s="89">
        <v>0</v>
      </c>
    </row>
    <row r="1043" spans="1:6" ht="14.25" x14ac:dyDescent="0.3">
      <c r="A1043" s="89" t="s">
        <v>586</v>
      </c>
      <c r="B1043" s="89" t="s">
        <v>2531</v>
      </c>
      <c r="C1043" s="89" t="s">
        <v>2532</v>
      </c>
      <c r="D1043" s="89">
        <v>0</v>
      </c>
      <c r="E1043" s="89">
        <v>0.2</v>
      </c>
      <c r="F1043" s="89">
        <v>0</v>
      </c>
    </row>
    <row r="1044" spans="1:6" ht="14.25" x14ac:dyDescent="0.3">
      <c r="A1044" s="89" t="s">
        <v>586</v>
      </c>
      <c r="B1044" s="89" t="s">
        <v>2533</v>
      </c>
      <c r="C1044" s="89" t="s">
        <v>2534</v>
      </c>
      <c r="D1044" s="89">
        <v>0</v>
      </c>
      <c r="E1044" s="89">
        <v>0.2</v>
      </c>
      <c r="F1044" s="89">
        <v>0</v>
      </c>
    </row>
    <row r="1045" spans="1:6" ht="14.25" x14ac:dyDescent="0.3">
      <c r="A1045" s="89" t="s">
        <v>586</v>
      </c>
      <c r="B1045" s="89" t="s">
        <v>2535</v>
      </c>
      <c r="C1045" s="89" t="s">
        <v>2536</v>
      </c>
      <c r="D1045" s="89">
        <v>0</v>
      </c>
      <c r="E1045" s="89">
        <v>0.2</v>
      </c>
      <c r="F1045" s="89">
        <v>0</v>
      </c>
    </row>
    <row r="1046" spans="1:6" ht="14.25" x14ac:dyDescent="0.3">
      <c r="A1046" s="89" t="s">
        <v>586</v>
      </c>
      <c r="B1046" s="89" t="s">
        <v>2537</v>
      </c>
      <c r="C1046" s="89" t="s">
        <v>2538</v>
      </c>
      <c r="D1046" s="89">
        <v>0</v>
      </c>
      <c r="E1046" s="89">
        <v>0.2</v>
      </c>
      <c r="F1046" s="89">
        <v>0</v>
      </c>
    </row>
    <row r="1047" spans="1:6" ht="14.25" x14ac:dyDescent="0.3">
      <c r="A1047" s="89" t="s">
        <v>586</v>
      </c>
      <c r="B1047" s="89" t="s">
        <v>2539</v>
      </c>
      <c r="C1047" s="89" t="s">
        <v>2540</v>
      </c>
      <c r="D1047" s="89">
        <v>0</v>
      </c>
      <c r="E1047" s="89">
        <v>0.2</v>
      </c>
      <c r="F1047" s="89">
        <v>0</v>
      </c>
    </row>
    <row r="1048" spans="1:6" ht="14.25" x14ac:dyDescent="0.3">
      <c r="A1048" s="89" t="s">
        <v>586</v>
      </c>
      <c r="B1048" s="89" t="s">
        <v>2541</v>
      </c>
      <c r="C1048" s="89" t="s">
        <v>2542</v>
      </c>
      <c r="D1048" s="89">
        <v>0</v>
      </c>
      <c r="E1048" s="89">
        <v>0.2</v>
      </c>
      <c r="F1048" s="89">
        <v>0</v>
      </c>
    </row>
    <row r="1049" spans="1:6" ht="14.25" x14ac:dyDescent="0.3">
      <c r="A1049" s="89" t="s">
        <v>586</v>
      </c>
      <c r="B1049" s="89" t="s">
        <v>2543</v>
      </c>
      <c r="C1049" s="89" t="s">
        <v>2544</v>
      </c>
      <c r="D1049" s="89">
        <v>0</v>
      </c>
      <c r="E1049" s="89">
        <v>0.2</v>
      </c>
      <c r="F1049" s="89">
        <v>0</v>
      </c>
    </row>
    <row r="1050" spans="1:6" ht="14.25" x14ac:dyDescent="0.3">
      <c r="A1050" s="89" t="s">
        <v>586</v>
      </c>
      <c r="B1050" s="89" t="s">
        <v>2545</v>
      </c>
      <c r="C1050" s="89" t="s">
        <v>2546</v>
      </c>
      <c r="D1050" s="89">
        <v>0</v>
      </c>
      <c r="E1050" s="89">
        <v>0.2</v>
      </c>
      <c r="F1050" s="89">
        <v>0</v>
      </c>
    </row>
    <row r="1051" spans="1:6" ht="14.25" x14ac:dyDescent="0.3">
      <c r="A1051" s="89" t="s">
        <v>586</v>
      </c>
      <c r="B1051" s="89" t="s">
        <v>2547</v>
      </c>
      <c r="C1051" s="89" t="s">
        <v>2548</v>
      </c>
      <c r="D1051" s="89">
        <v>0</v>
      </c>
      <c r="E1051" s="89">
        <v>0.2</v>
      </c>
      <c r="F1051" s="89">
        <v>0</v>
      </c>
    </row>
    <row r="1052" spans="1:6" ht="14.25" x14ac:dyDescent="0.3">
      <c r="A1052" s="89" t="s">
        <v>586</v>
      </c>
      <c r="B1052" s="89" t="s">
        <v>2549</v>
      </c>
      <c r="C1052" s="89" t="s">
        <v>2550</v>
      </c>
      <c r="D1052" s="89">
        <v>0</v>
      </c>
      <c r="E1052" s="89">
        <v>0.2</v>
      </c>
      <c r="F1052" s="89">
        <v>0</v>
      </c>
    </row>
    <row r="1053" spans="1:6" ht="14.25" x14ac:dyDescent="0.3">
      <c r="A1053" s="89" t="s">
        <v>586</v>
      </c>
      <c r="B1053" s="89" t="s">
        <v>2551</v>
      </c>
      <c r="C1053" s="89" t="s">
        <v>2552</v>
      </c>
      <c r="D1053" s="89">
        <v>0</v>
      </c>
      <c r="E1053" s="89">
        <v>0.2</v>
      </c>
      <c r="F1053" s="89">
        <v>0</v>
      </c>
    </row>
    <row r="1054" spans="1:6" ht="14.25" x14ac:dyDescent="0.3">
      <c r="A1054" s="89" t="s">
        <v>586</v>
      </c>
      <c r="B1054" s="89" t="s">
        <v>2553</v>
      </c>
      <c r="C1054" s="89" t="s">
        <v>2554</v>
      </c>
      <c r="D1054" s="89">
        <v>0</v>
      </c>
      <c r="E1054" s="89">
        <v>0.2</v>
      </c>
      <c r="F1054" s="89">
        <v>0</v>
      </c>
    </row>
    <row r="1055" spans="1:6" ht="14.25" x14ac:dyDescent="0.3">
      <c r="A1055" s="89" t="s">
        <v>586</v>
      </c>
      <c r="B1055" s="89" t="s">
        <v>2555</v>
      </c>
      <c r="C1055" s="89" t="s">
        <v>2556</v>
      </c>
      <c r="D1055" s="89">
        <v>0</v>
      </c>
      <c r="E1055" s="89">
        <v>0.2</v>
      </c>
      <c r="F1055" s="89">
        <v>0</v>
      </c>
    </row>
    <row r="1056" spans="1:6" ht="14.25" x14ac:dyDescent="0.3">
      <c r="A1056" s="89" t="s">
        <v>586</v>
      </c>
      <c r="B1056" s="89" t="s">
        <v>2557</v>
      </c>
      <c r="C1056" s="89" t="s">
        <v>2558</v>
      </c>
      <c r="D1056" s="89">
        <v>0</v>
      </c>
      <c r="E1056" s="89">
        <v>0.2</v>
      </c>
      <c r="F1056" s="89">
        <v>0</v>
      </c>
    </row>
    <row r="1057" spans="1:6" ht="14.25" x14ac:dyDescent="0.3">
      <c r="A1057" s="89" t="s">
        <v>586</v>
      </c>
      <c r="B1057" s="89" t="s">
        <v>2559</v>
      </c>
      <c r="C1057" s="89" t="s">
        <v>2560</v>
      </c>
      <c r="D1057" s="89">
        <v>0</v>
      </c>
      <c r="E1057" s="89">
        <v>0.2</v>
      </c>
      <c r="F1057" s="89">
        <v>0</v>
      </c>
    </row>
    <row r="1058" spans="1:6" ht="14.25" x14ac:dyDescent="0.3">
      <c r="A1058" s="89" t="s">
        <v>586</v>
      </c>
      <c r="B1058" s="89" t="s">
        <v>2561</v>
      </c>
      <c r="C1058" s="89" t="s">
        <v>2562</v>
      </c>
      <c r="D1058" s="89">
        <v>0</v>
      </c>
      <c r="E1058" s="89">
        <v>0.2</v>
      </c>
      <c r="F1058" s="89">
        <v>0</v>
      </c>
    </row>
    <row r="1059" spans="1:6" ht="14.25" x14ac:dyDescent="0.3">
      <c r="A1059" s="89" t="s">
        <v>586</v>
      </c>
      <c r="B1059" s="89" t="s">
        <v>2563</v>
      </c>
      <c r="C1059" s="89" t="s">
        <v>2564</v>
      </c>
      <c r="D1059" s="89">
        <v>0</v>
      </c>
      <c r="E1059" s="89">
        <v>0.2</v>
      </c>
      <c r="F1059" s="89">
        <v>0</v>
      </c>
    </row>
    <row r="1060" spans="1:6" ht="14.25" x14ac:dyDescent="0.3">
      <c r="A1060" s="89" t="s">
        <v>586</v>
      </c>
      <c r="B1060" s="89" t="s">
        <v>2565</v>
      </c>
      <c r="C1060" s="89" t="s">
        <v>2566</v>
      </c>
      <c r="D1060" s="89">
        <v>0</v>
      </c>
      <c r="E1060" s="89">
        <v>0.2</v>
      </c>
      <c r="F1060" s="89">
        <v>0</v>
      </c>
    </row>
    <row r="1061" spans="1:6" ht="14.25" x14ac:dyDescent="0.3">
      <c r="A1061" s="89" t="s">
        <v>586</v>
      </c>
      <c r="B1061" s="89" t="s">
        <v>2567</v>
      </c>
      <c r="C1061" s="89" t="s">
        <v>2568</v>
      </c>
      <c r="D1061" s="89">
        <v>0</v>
      </c>
      <c r="E1061" s="89">
        <v>0.2</v>
      </c>
      <c r="F1061" s="89">
        <v>0</v>
      </c>
    </row>
    <row r="1062" spans="1:6" ht="14.25" x14ac:dyDescent="0.3">
      <c r="A1062" s="89" t="s">
        <v>586</v>
      </c>
      <c r="B1062" s="89" t="s">
        <v>2569</v>
      </c>
      <c r="C1062" s="89" t="s">
        <v>2570</v>
      </c>
      <c r="D1062" s="89">
        <v>0</v>
      </c>
      <c r="E1062" s="89">
        <v>0.2</v>
      </c>
      <c r="F1062" s="89">
        <v>0</v>
      </c>
    </row>
    <row r="1063" spans="1:6" ht="14.25" x14ac:dyDescent="0.3">
      <c r="A1063" s="89" t="s">
        <v>586</v>
      </c>
      <c r="B1063" s="89" t="s">
        <v>2571</v>
      </c>
      <c r="C1063" s="89" t="s">
        <v>2572</v>
      </c>
      <c r="D1063" s="89">
        <v>0</v>
      </c>
      <c r="E1063" s="89">
        <v>0.2</v>
      </c>
      <c r="F1063" s="89">
        <v>0</v>
      </c>
    </row>
    <row r="1064" spans="1:6" ht="14.25" x14ac:dyDescent="0.3">
      <c r="A1064" s="89" t="s">
        <v>586</v>
      </c>
      <c r="B1064" s="91">
        <v>6110</v>
      </c>
      <c r="C1064" s="89" t="s">
        <v>2573</v>
      </c>
      <c r="D1064" s="89">
        <v>0</v>
      </c>
      <c r="E1064" s="89">
        <v>25.5</v>
      </c>
      <c r="F1064" s="89">
        <v>25.5</v>
      </c>
    </row>
    <row r="1065" spans="1:6" ht="14.25" x14ac:dyDescent="0.3">
      <c r="A1065" s="89" t="s">
        <v>586</v>
      </c>
      <c r="B1065" s="89" t="s">
        <v>2574</v>
      </c>
      <c r="C1065" s="89" t="s">
        <v>2575</v>
      </c>
      <c r="D1065" s="89">
        <v>0</v>
      </c>
      <c r="E1065" s="89">
        <v>25.5</v>
      </c>
      <c r="F1065" s="89">
        <v>25.5</v>
      </c>
    </row>
    <row r="1066" spans="1:6" ht="14.25" x14ac:dyDescent="0.3">
      <c r="A1066" s="89" t="s">
        <v>586</v>
      </c>
      <c r="B1066" s="89" t="s">
        <v>2576</v>
      </c>
      <c r="C1066" s="89" t="s">
        <v>2577</v>
      </c>
      <c r="D1066" s="89">
        <v>0</v>
      </c>
      <c r="E1066" s="89">
        <v>25.5</v>
      </c>
      <c r="F1066" s="89">
        <v>25.5</v>
      </c>
    </row>
    <row r="1067" spans="1:6" ht="14.25" x14ac:dyDescent="0.3">
      <c r="A1067" s="89" t="s">
        <v>586</v>
      </c>
      <c r="B1067" s="91">
        <v>6111</v>
      </c>
      <c r="C1067" s="89" t="s">
        <v>2578</v>
      </c>
      <c r="D1067" s="89">
        <v>0.23</v>
      </c>
      <c r="E1067" s="89">
        <v>19</v>
      </c>
      <c r="F1067" s="89">
        <v>19</v>
      </c>
    </row>
    <row r="1068" spans="1:6" ht="14.25" x14ac:dyDescent="0.3">
      <c r="A1068" s="89" t="s">
        <v>586</v>
      </c>
      <c r="B1068" s="89" t="s">
        <v>2579</v>
      </c>
      <c r="C1068" s="89" t="s">
        <v>2578</v>
      </c>
      <c r="D1068" s="89">
        <v>0.34</v>
      </c>
      <c r="E1068" s="89">
        <v>19</v>
      </c>
      <c r="F1068" s="89">
        <v>19</v>
      </c>
    </row>
    <row r="1069" spans="1:6" ht="14.25" x14ac:dyDescent="0.3">
      <c r="A1069" s="89" t="s">
        <v>586</v>
      </c>
      <c r="B1069" s="89" t="s">
        <v>2580</v>
      </c>
      <c r="C1069" s="89" t="s">
        <v>2578</v>
      </c>
      <c r="D1069" s="89">
        <v>0.34</v>
      </c>
      <c r="E1069" s="89">
        <v>19</v>
      </c>
      <c r="F1069" s="89">
        <v>19</v>
      </c>
    </row>
    <row r="1070" spans="1:6" ht="14.25" x14ac:dyDescent="0.3">
      <c r="A1070" s="89" t="s">
        <v>586</v>
      </c>
      <c r="B1070" s="89" t="s">
        <v>2581</v>
      </c>
      <c r="C1070" s="89" t="s">
        <v>2582</v>
      </c>
      <c r="D1070" s="89">
        <v>0.34</v>
      </c>
      <c r="E1070" s="89">
        <v>19</v>
      </c>
      <c r="F1070" s="89">
        <v>19</v>
      </c>
    </row>
    <row r="1071" spans="1:6" ht="14.25" x14ac:dyDescent="0.3">
      <c r="A1071" s="89" t="s">
        <v>586</v>
      </c>
      <c r="B1071" s="89" t="s">
        <v>2583</v>
      </c>
      <c r="C1071" s="89" t="s">
        <v>2584</v>
      </c>
      <c r="D1071" s="89">
        <v>0.34</v>
      </c>
      <c r="E1071" s="89">
        <v>19</v>
      </c>
      <c r="F1071" s="89">
        <v>19</v>
      </c>
    </row>
    <row r="1072" spans="1:6" ht="14.25" x14ac:dyDescent="0.3">
      <c r="A1072" s="89" t="s">
        <v>586</v>
      </c>
      <c r="B1072" s="89" t="s">
        <v>2585</v>
      </c>
      <c r="C1072" s="89" t="s">
        <v>2586</v>
      </c>
      <c r="D1072" s="89">
        <v>0.34</v>
      </c>
      <c r="E1072" s="89">
        <v>19</v>
      </c>
      <c r="F1072" s="89">
        <v>19</v>
      </c>
    </row>
    <row r="1073" spans="1:6" ht="14.25" x14ac:dyDescent="0.3">
      <c r="A1073" s="89" t="s">
        <v>586</v>
      </c>
      <c r="B1073" s="89" t="s">
        <v>2587</v>
      </c>
      <c r="C1073" s="89" t="s">
        <v>2588</v>
      </c>
      <c r="D1073" s="89">
        <v>0.34</v>
      </c>
      <c r="E1073" s="89">
        <v>19</v>
      </c>
      <c r="F1073" s="89">
        <v>19</v>
      </c>
    </row>
    <row r="1074" spans="1:6" ht="14.25" x14ac:dyDescent="0.3">
      <c r="A1074" s="89" t="s">
        <v>586</v>
      </c>
      <c r="B1074" s="91">
        <v>6112</v>
      </c>
      <c r="C1074" s="89" t="s">
        <v>2589</v>
      </c>
      <c r="D1074" s="89">
        <v>0.23</v>
      </c>
      <c r="E1074" s="89">
        <v>19</v>
      </c>
      <c r="F1074" s="89">
        <v>19</v>
      </c>
    </row>
    <row r="1075" spans="1:6" ht="14.25" x14ac:dyDescent="0.3">
      <c r="A1075" s="89" t="s">
        <v>586</v>
      </c>
      <c r="B1075" s="89" t="s">
        <v>2590</v>
      </c>
      <c r="C1075" s="89" t="s">
        <v>2591</v>
      </c>
      <c r="D1075" s="89">
        <v>0.24</v>
      </c>
      <c r="E1075" s="89">
        <v>19</v>
      </c>
      <c r="F1075" s="89">
        <v>19</v>
      </c>
    </row>
    <row r="1076" spans="1:6" ht="14.25" x14ac:dyDescent="0.3">
      <c r="A1076" s="89" t="s">
        <v>586</v>
      </c>
      <c r="B1076" s="91">
        <v>6116</v>
      </c>
      <c r="C1076" s="89" t="s">
        <v>2592</v>
      </c>
      <c r="D1076" s="89">
        <v>0.56000000000000005</v>
      </c>
      <c r="E1076" s="89">
        <v>19</v>
      </c>
      <c r="F1076" s="89">
        <v>19</v>
      </c>
    </row>
    <row r="1077" spans="1:6" ht="14.25" x14ac:dyDescent="0.3">
      <c r="A1077" s="89" t="s">
        <v>586</v>
      </c>
      <c r="B1077" s="89" t="s">
        <v>2593</v>
      </c>
      <c r="C1077" s="89" t="s">
        <v>2594</v>
      </c>
      <c r="D1077" s="89">
        <v>0</v>
      </c>
      <c r="E1077" s="89">
        <v>10.5</v>
      </c>
      <c r="F1077" s="89">
        <v>10.5</v>
      </c>
    </row>
    <row r="1078" spans="1:6" ht="14.25" x14ac:dyDescent="0.3">
      <c r="A1078" s="89" t="s">
        <v>586</v>
      </c>
      <c r="B1078" s="89" t="s">
        <v>2595</v>
      </c>
      <c r="C1078" s="89" t="s">
        <v>2596</v>
      </c>
      <c r="D1078" s="89">
        <v>0</v>
      </c>
      <c r="E1078" s="89">
        <v>10.5</v>
      </c>
      <c r="F1078" s="89">
        <v>10.5</v>
      </c>
    </row>
    <row r="1079" spans="1:6" ht="14.25" x14ac:dyDescent="0.3">
      <c r="A1079" s="89" t="s">
        <v>586</v>
      </c>
      <c r="B1079" s="89" t="s">
        <v>2597</v>
      </c>
      <c r="C1079" s="89" t="s">
        <v>2598</v>
      </c>
      <c r="D1079" s="89">
        <v>0</v>
      </c>
      <c r="E1079" s="89">
        <v>10.5</v>
      </c>
      <c r="F1079" s="89">
        <v>10.5</v>
      </c>
    </row>
    <row r="1080" spans="1:6" ht="14.25" x14ac:dyDescent="0.3">
      <c r="A1080" s="89" t="s">
        <v>586</v>
      </c>
      <c r="B1080" s="89" t="s">
        <v>2599</v>
      </c>
      <c r="C1080" s="89" t="s">
        <v>2600</v>
      </c>
      <c r="D1080" s="89">
        <v>0</v>
      </c>
      <c r="E1080" s="89">
        <v>11.5</v>
      </c>
      <c r="F1080" s="89">
        <v>11.5</v>
      </c>
    </row>
    <row r="1081" spans="1:6" ht="14.25" x14ac:dyDescent="0.3">
      <c r="A1081" s="89" t="s">
        <v>586</v>
      </c>
      <c r="B1081" s="91">
        <v>6142</v>
      </c>
      <c r="C1081" s="89" t="s">
        <v>2601</v>
      </c>
      <c r="D1081" s="89">
        <v>0.24</v>
      </c>
      <c r="E1081" s="89">
        <v>19.8</v>
      </c>
      <c r="F1081" s="89">
        <v>19.8</v>
      </c>
    </row>
    <row r="1082" spans="1:6" ht="14.25" x14ac:dyDescent="0.3">
      <c r="A1082" s="89" t="s">
        <v>586</v>
      </c>
      <c r="B1082" s="91">
        <v>6161</v>
      </c>
      <c r="C1082" s="89" t="s">
        <v>2602</v>
      </c>
      <c r="D1082" s="89">
        <v>0.24</v>
      </c>
      <c r="E1082" s="89">
        <v>19</v>
      </c>
      <c r="F1082" s="89">
        <v>19</v>
      </c>
    </row>
    <row r="1083" spans="1:6" ht="14.25" x14ac:dyDescent="0.3">
      <c r="A1083" s="89" t="s">
        <v>586</v>
      </c>
      <c r="B1083" s="91">
        <v>6162</v>
      </c>
      <c r="C1083" s="89" t="s">
        <v>2603</v>
      </c>
      <c r="D1083" s="89">
        <v>0.23</v>
      </c>
      <c r="E1083" s="89">
        <v>19</v>
      </c>
      <c r="F1083" s="89">
        <v>19</v>
      </c>
    </row>
    <row r="1084" spans="1:6" ht="14.25" x14ac:dyDescent="0.3">
      <c r="A1084" s="89" t="s">
        <v>586</v>
      </c>
      <c r="B1084" s="91">
        <v>6210</v>
      </c>
      <c r="C1084" s="89" t="s">
        <v>2604</v>
      </c>
      <c r="D1084" s="89">
        <v>0</v>
      </c>
      <c r="E1084" s="89">
        <v>25.5</v>
      </c>
      <c r="F1084" s="89">
        <v>25.5</v>
      </c>
    </row>
    <row r="1085" spans="1:6" ht="14.25" x14ac:dyDescent="0.3">
      <c r="A1085" s="89" t="s">
        <v>586</v>
      </c>
      <c r="B1085" s="89" t="s">
        <v>2605</v>
      </c>
      <c r="C1085" s="89" t="s">
        <v>2606</v>
      </c>
      <c r="D1085" s="89">
        <v>0</v>
      </c>
      <c r="E1085" s="89">
        <v>25.5</v>
      </c>
      <c r="F1085" s="89">
        <v>25.5</v>
      </c>
    </row>
    <row r="1086" spans="1:6" ht="14.25" x14ac:dyDescent="0.3">
      <c r="A1086" s="89" t="s">
        <v>586</v>
      </c>
      <c r="B1086" s="89" t="s">
        <v>2607</v>
      </c>
      <c r="C1086" s="89" t="s">
        <v>2608</v>
      </c>
      <c r="D1086" s="89">
        <v>0</v>
      </c>
      <c r="E1086" s="89">
        <v>25.5</v>
      </c>
      <c r="F1086" s="89">
        <v>25.5</v>
      </c>
    </row>
    <row r="1087" spans="1:6" ht="14.25" x14ac:dyDescent="0.3">
      <c r="A1087" s="89" t="s">
        <v>586</v>
      </c>
      <c r="B1087" s="91">
        <v>6211</v>
      </c>
      <c r="C1087" s="89" t="s">
        <v>2609</v>
      </c>
      <c r="D1087" s="89">
        <v>0.23</v>
      </c>
      <c r="E1087" s="89">
        <v>19.8</v>
      </c>
      <c r="F1087" s="89">
        <v>19.8</v>
      </c>
    </row>
    <row r="1088" spans="1:6" ht="14.25" x14ac:dyDescent="0.3">
      <c r="A1088" s="89" t="s">
        <v>586</v>
      </c>
      <c r="B1088" s="89" t="s">
        <v>2610</v>
      </c>
      <c r="C1088" s="89" t="s">
        <v>2609</v>
      </c>
      <c r="D1088" s="89">
        <v>0.24</v>
      </c>
      <c r="E1088" s="89">
        <v>19.8</v>
      </c>
      <c r="F1088" s="89">
        <v>19.8</v>
      </c>
    </row>
    <row r="1089" spans="1:6" ht="14.25" x14ac:dyDescent="0.3">
      <c r="A1089" s="89" t="s">
        <v>586</v>
      </c>
      <c r="B1089" s="89" t="s">
        <v>2611</v>
      </c>
      <c r="C1089" s="89" t="s">
        <v>2612</v>
      </c>
      <c r="D1089" s="89">
        <v>0.23</v>
      </c>
      <c r="E1089" s="89">
        <v>19.8</v>
      </c>
      <c r="F1089" s="89">
        <v>19.8</v>
      </c>
    </row>
    <row r="1090" spans="1:6" ht="14.25" x14ac:dyDescent="0.3">
      <c r="A1090" s="89" t="s">
        <v>586</v>
      </c>
      <c r="B1090" s="89" t="s">
        <v>2613</v>
      </c>
      <c r="C1090" s="89" t="s">
        <v>2614</v>
      </c>
      <c r="D1090" s="89">
        <v>0.24</v>
      </c>
      <c r="E1090" s="89">
        <v>19.8</v>
      </c>
      <c r="F1090" s="89">
        <v>19.8</v>
      </c>
    </row>
    <row r="1091" spans="1:6" ht="14.25" x14ac:dyDescent="0.3">
      <c r="A1091" s="89" t="s">
        <v>586</v>
      </c>
      <c r="B1091" s="89" t="s">
        <v>2615</v>
      </c>
      <c r="C1091" s="89" t="s">
        <v>2609</v>
      </c>
      <c r="D1091" s="89">
        <v>0.24</v>
      </c>
      <c r="E1091" s="89">
        <v>19.8</v>
      </c>
      <c r="F1091" s="89">
        <v>19.8</v>
      </c>
    </row>
    <row r="1092" spans="1:6" ht="14.25" x14ac:dyDescent="0.3">
      <c r="A1092" s="89" t="s">
        <v>586</v>
      </c>
      <c r="B1092" s="91">
        <v>6212</v>
      </c>
      <c r="C1092" s="89" t="s">
        <v>2616</v>
      </c>
      <c r="D1092" s="89">
        <v>0.23</v>
      </c>
      <c r="E1092" s="89">
        <v>19.8</v>
      </c>
      <c r="F1092" s="89">
        <v>19.8</v>
      </c>
    </row>
    <row r="1093" spans="1:6" ht="14.25" x14ac:dyDescent="0.3">
      <c r="A1093" s="89" t="s">
        <v>586</v>
      </c>
      <c r="B1093" s="89" t="s">
        <v>2617</v>
      </c>
      <c r="C1093" s="89" t="s">
        <v>2618</v>
      </c>
      <c r="D1093" s="89">
        <v>0.24</v>
      </c>
      <c r="E1093" s="89">
        <v>19.8</v>
      </c>
      <c r="F1093" s="89">
        <v>19.8</v>
      </c>
    </row>
    <row r="1094" spans="1:6" ht="14.25" x14ac:dyDescent="0.3">
      <c r="A1094" s="89" t="s">
        <v>586</v>
      </c>
      <c r="B1094" s="89" t="s">
        <v>2619</v>
      </c>
      <c r="C1094" s="89" t="s">
        <v>2616</v>
      </c>
      <c r="D1094" s="89">
        <v>0.24</v>
      </c>
      <c r="E1094" s="89">
        <v>19.8</v>
      </c>
      <c r="F1094" s="89">
        <v>19.8</v>
      </c>
    </row>
    <row r="1095" spans="1:6" ht="14.25" x14ac:dyDescent="0.3">
      <c r="A1095" s="89" t="s">
        <v>586</v>
      </c>
      <c r="B1095" s="89" t="s">
        <v>2620</v>
      </c>
      <c r="C1095" s="89" t="s">
        <v>2621</v>
      </c>
      <c r="D1095" s="89">
        <v>0.24</v>
      </c>
      <c r="E1095" s="89">
        <v>19.8</v>
      </c>
      <c r="F1095" s="89">
        <v>19.8</v>
      </c>
    </row>
    <row r="1096" spans="1:6" ht="14.25" x14ac:dyDescent="0.3">
      <c r="A1096" s="89" t="s">
        <v>586</v>
      </c>
      <c r="B1096" s="91">
        <v>6216</v>
      </c>
      <c r="C1096" s="89" t="s">
        <v>2622</v>
      </c>
      <c r="D1096" s="89">
        <v>0.56000000000000005</v>
      </c>
      <c r="E1096" s="89">
        <v>19.8</v>
      </c>
      <c r="F1096" s="89">
        <v>19.8</v>
      </c>
    </row>
    <row r="1097" spans="1:6" ht="14.25" x14ac:dyDescent="0.3">
      <c r="A1097" s="89" t="s">
        <v>586</v>
      </c>
      <c r="B1097" s="91">
        <v>6242</v>
      </c>
      <c r="C1097" s="89" t="s">
        <v>2623</v>
      </c>
      <c r="D1097" s="89">
        <v>0.24</v>
      </c>
      <c r="E1097" s="89">
        <v>19.8</v>
      </c>
      <c r="F1097" s="89">
        <v>19.8</v>
      </c>
    </row>
    <row r="1098" spans="1:6" ht="14.25" x14ac:dyDescent="0.3">
      <c r="A1098" s="89" t="s">
        <v>586</v>
      </c>
      <c r="B1098" s="91">
        <v>6261</v>
      </c>
      <c r="C1098" s="89" t="s">
        <v>2624</v>
      </c>
      <c r="D1098" s="89">
        <v>0.23</v>
      </c>
      <c r="E1098" s="89">
        <v>19.8</v>
      </c>
      <c r="F1098" s="89">
        <v>19.8</v>
      </c>
    </row>
    <row r="1099" spans="1:6" ht="14.25" x14ac:dyDescent="0.3">
      <c r="A1099" s="89" t="s">
        <v>586</v>
      </c>
      <c r="B1099" s="89" t="s">
        <v>2625</v>
      </c>
      <c r="C1099" s="89" t="s">
        <v>2626</v>
      </c>
      <c r="D1099" s="89">
        <v>0.24</v>
      </c>
      <c r="E1099" s="89">
        <v>19.8</v>
      </c>
      <c r="F1099" s="89">
        <v>19.8</v>
      </c>
    </row>
    <row r="1100" spans="1:6" ht="14.25" x14ac:dyDescent="0.3">
      <c r="A1100" s="89" t="s">
        <v>586</v>
      </c>
      <c r="B1100" s="91">
        <v>6262</v>
      </c>
      <c r="C1100" s="89" t="s">
        <v>2627</v>
      </c>
      <c r="D1100" s="89">
        <v>0.23</v>
      </c>
      <c r="E1100" s="89">
        <v>19.8</v>
      </c>
      <c r="F1100" s="89">
        <v>19.8</v>
      </c>
    </row>
    <row r="1101" spans="1:6" ht="14.25" x14ac:dyDescent="0.3">
      <c r="A1101" s="89" t="s">
        <v>586</v>
      </c>
      <c r="B1101" s="91">
        <v>6311</v>
      </c>
      <c r="C1101" s="89" t="s">
        <v>2628</v>
      </c>
      <c r="D1101" s="89">
        <v>0</v>
      </c>
      <c r="E1101" s="89">
        <v>19.8</v>
      </c>
      <c r="F1101" s="89">
        <v>19.8</v>
      </c>
    </row>
    <row r="1102" spans="1:6" ht="14.25" x14ac:dyDescent="0.3">
      <c r="A1102" s="89" t="s">
        <v>586</v>
      </c>
      <c r="B1102" s="89" t="s">
        <v>2629</v>
      </c>
      <c r="C1102" s="89" t="s">
        <v>2630</v>
      </c>
      <c r="D1102" s="89">
        <v>0</v>
      </c>
      <c r="E1102" s="89">
        <v>19.8</v>
      </c>
      <c r="F1102" s="89">
        <v>19.8</v>
      </c>
    </row>
    <row r="1103" spans="1:6" ht="14.25" x14ac:dyDescent="0.3">
      <c r="A1103" s="89" t="s">
        <v>586</v>
      </c>
      <c r="B1103" s="91">
        <v>6312</v>
      </c>
      <c r="C1103" s="89" t="s">
        <v>2631</v>
      </c>
      <c r="D1103" s="89">
        <v>0</v>
      </c>
      <c r="E1103" s="89">
        <v>19.8</v>
      </c>
      <c r="F1103" s="89">
        <v>19.8</v>
      </c>
    </row>
    <row r="1104" spans="1:6" ht="14.25" x14ac:dyDescent="0.3">
      <c r="A1104" s="89" t="s">
        <v>586</v>
      </c>
      <c r="B1104" s="91">
        <v>6342</v>
      </c>
      <c r="C1104" s="89" t="s">
        <v>2632</v>
      </c>
      <c r="D1104" s="89">
        <v>0.23</v>
      </c>
      <c r="E1104" s="89">
        <v>19.8</v>
      </c>
      <c r="F1104" s="89">
        <v>19.8</v>
      </c>
    </row>
    <row r="1105" spans="1:6" ht="14.25" x14ac:dyDescent="0.3">
      <c r="A1105" s="89" t="s">
        <v>586</v>
      </c>
      <c r="B1105" s="91">
        <v>6361</v>
      </c>
      <c r="C1105" s="89" t="s">
        <v>2633</v>
      </c>
      <c r="D1105" s="89">
        <v>0</v>
      </c>
      <c r="E1105" s="89">
        <v>19.8</v>
      </c>
      <c r="F1105" s="89">
        <v>19.8</v>
      </c>
    </row>
    <row r="1106" spans="1:6" ht="14.25" x14ac:dyDescent="0.3">
      <c r="A1106" s="89" t="s">
        <v>586</v>
      </c>
      <c r="B1106" s="91">
        <v>6362</v>
      </c>
      <c r="C1106" s="89" t="s">
        <v>2634</v>
      </c>
      <c r="D1106" s="89">
        <v>0</v>
      </c>
      <c r="E1106" s="89">
        <v>19.8</v>
      </c>
      <c r="F1106" s="89">
        <v>19.8</v>
      </c>
    </row>
    <row r="1107" spans="1:6" ht="14.25" x14ac:dyDescent="0.3">
      <c r="A1107" s="89" t="s">
        <v>586</v>
      </c>
      <c r="B1107" s="91">
        <v>6411</v>
      </c>
      <c r="C1107" s="89" t="s">
        <v>2635</v>
      </c>
      <c r="D1107" s="89">
        <v>0</v>
      </c>
      <c r="E1107" s="89">
        <v>19</v>
      </c>
      <c r="F1107" s="89">
        <v>19</v>
      </c>
    </row>
    <row r="1108" spans="1:6" ht="14.25" x14ac:dyDescent="0.3">
      <c r="A1108" s="89" t="s">
        <v>586</v>
      </c>
      <c r="B1108" s="91">
        <v>6412</v>
      </c>
      <c r="C1108" s="89" t="s">
        <v>2636</v>
      </c>
      <c r="D1108" s="89">
        <v>0</v>
      </c>
      <c r="E1108" s="89">
        <v>19.8</v>
      </c>
      <c r="F1108" s="89">
        <v>19.8</v>
      </c>
    </row>
    <row r="1109" spans="1:6" ht="14.25" x14ac:dyDescent="0.3">
      <c r="A1109" s="89" t="s">
        <v>586</v>
      </c>
      <c r="B1109" s="91">
        <v>6442</v>
      </c>
      <c r="C1109" s="89" t="s">
        <v>2637</v>
      </c>
      <c r="D1109" s="89">
        <v>0.23</v>
      </c>
      <c r="E1109" s="89">
        <v>19.8</v>
      </c>
      <c r="F1109" s="89">
        <v>19.8</v>
      </c>
    </row>
    <row r="1110" spans="1:6" ht="14.25" x14ac:dyDescent="0.3">
      <c r="A1110" s="89" t="s">
        <v>586</v>
      </c>
      <c r="B1110" s="89" t="s">
        <v>2638</v>
      </c>
      <c r="C1110" s="89" t="s">
        <v>2639</v>
      </c>
      <c r="D1110" s="89">
        <v>0.24</v>
      </c>
      <c r="E1110" s="89">
        <v>19.8</v>
      </c>
      <c r="F1110" s="89">
        <v>19.8</v>
      </c>
    </row>
    <row r="1111" spans="1:6" ht="14.25" x14ac:dyDescent="0.3">
      <c r="A1111" s="89" t="s">
        <v>586</v>
      </c>
      <c r="B1111" s="89" t="s">
        <v>2640</v>
      </c>
      <c r="C1111" s="89" t="s">
        <v>2637</v>
      </c>
      <c r="D1111" s="89">
        <v>0.6</v>
      </c>
      <c r="E1111" s="89">
        <v>19.8</v>
      </c>
      <c r="F1111" s="89">
        <v>19.8</v>
      </c>
    </row>
    <row r="1112" spans="1:6" ht="14.25" x14ac:dyDescent="0.3">
      <c r="A1112" s="89" t="s">
        <v>586</v>
      </c>
      <c r="B1112" s="89" t="s">
        <v>2641</v>
      </c>
      <c r="C1112" s="89" t="s">
        <v>2637</v>
      </c>
      <c r="D1112" s="89">
        <v>0.6</v>
      </c>
      <c r="E1112" s="89">
        <v>19.8</v>
      </c>
      <c r="F1112" s="89">
        <v>19.8</v>
      </c>
    </row>
    <row r="1113" spans="1:6" ht="14.25" x14ac:dyDescent="0.3">
      <c r="A1113" s="89" t="s">
        <v>586</v>
      </c>
      <c r="B1113" s="89" t="s">
        <v>2642</v>
      </c>
      <c r="C1113" s="89" t="s">
        <v>2637</v>
      </c>
      <c r="D1113" s="89">
        <v>0.6</v>
      </c>
      <c r="E1113" s="89">
        <v>19.8</v>
      </c>
      <c r="F1113" s="89">
        <v>19.8</v>
      </c>
    </row>
    <row r="1114" spans="1:6" ht="14.25" x14ac:dyDescent="0.3">
      <c r="A1114" s="89" t="s">
        <v>586</v>
      </c>
      <c r="B1114" s="89" t="s">
        <v>2643</v>
      </c>
      <c r="C1114" s="89" t="s">
        <v>2637</v>
      </c>
      <c r="D1114" s="89">
        <v>0.6</v>
      </c>
      <c r="E1114" s="89">
        <v>19.8</v>
      </c>
      <c r="F1114" s="89">
        <v>19.8</v>
      </c>
    </row>
    <row r="1115" spans="1:6" ht="14.25" x14ac:dyDescent="0.3">
      <c r="A1115" s="89" t="s">
        <v>586</v>
      </c>
      <c r="B1115" s="91">
        <v>6461</v>
      </c>
      <c r="C1115" s="89" t="s">
        <v>2644</v>
      </c>
      <c r="D1115" s="89">
        <v>0.24</v>
      </c>
      <c r="E1115" s="89">
        <v>19</v>
      </c>
      <c r="F1115" s="89">
        <v>19</v>
      </c>
    </row>
    <row r="1116" spans="1:6" ht="14.25" x14ac:dyDescent="0.3">
      <c r="A1116" s="89" t="s">
        <v>586</v>
      </c>
      <c r="B1116" s="91">
        <v>6462</v>
      </c>
      <c r="C1116" s="89" t="s">
        <v>2645</v>
      </c>
      <c r="D1116" s="89">
        <v>0.23</v>
      </c>
      <c r="E1116" s="89">
        <v>19</v>
      </c>
      <c r="F1116" s="89">
        <v>19</v>
      </c>
    </row>
    <row r="1117" spans="1:6" ht="14.25" x14ac:dyDescent="0.3">
      <c r="A1117" s="89" t="s">
        <v>586</v>
      </c>
      <c r="B1117" s="89" t="s">
        <v>2646</v>
      </c>
      <c r="C1117" s="89" t="s">
        <v>2647</v>
      </c>
      <c r="D1117" s="89">
        <v>0</v>
      </c>
      <c r="E1117" s="89">
        <v>0</v>
      </c>
      <c r="F1117" s="89">
        <v>0</v>
      </c>
    </row>
    <row r="1118" spans="1:6" ht="14.25" x14ac:dyDescent="0.3">
      <c r="A1118" s="89" t="s">
        <v>586</v>
      </c>
      <c r="B1118" s="89" t="s">
        <v>2648</v>
      </c>
      <c r="C1118" s="89" t="s">
        <v>2649</v>
      </c>
      <c r="D1118" s="89">
        <v>0</v>
      </c>
      <c r="E1118" s="89">
        <v>0</v>
      </c>
      <c r="F1118" s="89">
        <v>0</v>
      </c>
    </row>
    <row r="1119" spans="1:6" ht="14.25" x14ac:dyDescent="0.3">
      <c r="A1119" s="89" t="s">
        <v>586</v>
      </c>
      <c r="B1119" s="89" t="s">
        <v>2650</v>
      </c>
      <c r="C1119" s="89" t="s">
        <v>2651</v>
      </c>
      <c r="D1119" s="89">
        <v>0</v>
      </c>
      <c r="E1119" s="89">
        <v>0</v>
      </c>
      <c r="F1119" s="89">
        <v>0</v>
      </c>
    </row>
    <row r="1120" spans="1:6" ht="14.25" x14ac:dyDescent="0.3">
      <c r="A1120" s="89" t="s">
        <v>586</v>
      </c>
      <c r="B1120" s="89" t="s">
        <v>2652</v>
      </c>
      <c r="C1120" s="89" t="s">
        <v>2653</v>
      </c>
      <c r="D1120" s="89">
        <v>0</v>
      </c>
      <c r="E1120" s="89">
        <v>0</v>
      </c>
      <c r="F1120" s="89">
        <v>0</v>
      </c>
    </row>
    <row r="1121" spans="1:6" ht="14.25" x14ac:dyDescent="0.3">
      <c r="A1121" s="89" t="s">
        <v>586</v>
      </c>
      <c r="B1121" s="89" t="s">
        <v>2654</v>
      </c>
      <c r="C1121" s="89" t="s">
        <v>2655</v>
      </c>
      <c r="D1121" s="89">
        <v>0</v>
      </c>
      <c r="E1121" s="89">
        <v>0</v>
      </c>
      <c r="F1121" s="89">
        <v>0</v>
      </c>
    </row>
    <row r="1122" spans="1:6" ht="14.25" x14ac:dyDescent="0.3">
      <c r="A1122" s="89" t="s">
        <v>586</v>
      </c>
      <c r="B1122" s="89" t="s">
        <v>2656</v>
      </c>
      <c r="C1122" s="89" t="s">
        <v>2657</v>
      </c>
      <c r="D1122" s="89">
        <v>0</v>
      </c>
      <c r="E1122" s="89">
        <v>0</v>
      </c>
      <c r="F1122" s="89">
        <v>0</v>
      </c>
    </row>
    <row r="1123" spans="1:6" ht="14.25" x14ac:dyDescent="0.3">
      <c r="A1123" s="89" t="s">
        <v>586</v>
      </c>
      <c r="B1123" s="89" t="s">
        <v>2658</v>
      </c>
      <c r="C1123" s="89" t="s">
        <v>2659</v>
      </c>
      <c r="D1123" s="89">
        <v>0</v>
      </c>
      <c r="E1123" s="89">
        <v>0</v>
      </c>
      <c r="F1123" s="89">
        <v>0</v>
      </c>
    </row>
    <row r="1124" spans="1:6" ht="14.25" x14ac:dyDescent="0.3">
      <c r="A1124" s="89" t="s">
        <v>586</v>
      </c>
      <c r="B1124" s="89" t="s">
        <v>2660</v>
      </c>
      <c r="C1124" s="89" t="s">
        <v>2661</v>
      </c>
      <c r="D1124" s="89">
        <v>0</v>
      </c>
      <c r="E1124" s="89">
        <v>0</v>
      </c>
      <c r="F1124" s="89">
        <v>0</v>
      </c>
    </row>
    <row r="1125" spans="1:6" ht="14.25" x14ac:dyDescent="0.3">
      <c r="A1125" s="89" t="s">
        <v>586</v>
      </c>
      <c r="B1125" s="91">
        <v>738118</v>
      </c>
      <c r="C1125" s="89" t="s">
        <v>2662</v>
      </c>
      <c r="D1125" s="89">
        <v>0</v>
      </c>
      <c r="E1125" s="89">
        <v>10.5</v>
      </c>
      <c r="F1125" s="89">
        <v>10.5</v>
      </c>
    </row>
    <row r="1126" spans="1:6" ht="14.25" x14ac:dyDescent="0.3">
      <c r="A1126" s="89" t="s">
        <v>586</v>
      </c>
      <c r="B1126" s="91">
        <v>738119</v>
      </c>
      <c r="C1126" s="89" t="s">
        <v>2663</v>
      </c>
      <c r="D1126" s="89">
        <v>0</v>
      </c>
      <c r="E1126" s="89">
        <v>10.5</v>
      </c>
      <c r="F1126" s="89">
        <v>10.5</v>
      </c>
    </row>
    <row r="1127" spans="1:6" ht="14.25" x14ac:dyDescent="0.3">
      <c r="A1127" s="89" t="s">
        <v>586</v>
      </c>
      <c r="B1127" s="91">
        <v>8111</v>
      </c>
      <c r="C1127" s="89" t="s">
        <v>2664</v>
      </c>
      <c r="D1127" s="89">
        <v>0.23</v>
      </c>
      <c r="E1127" s="89">
        <v>18.399999999999999</v>
      </c>
      <c r="F1127" s="89">
        <v>18.399999999999999</v>
      </c>
    </row>
    <row r="1128" spans="1:6" ht="14.25" x14ac:dyDescent="0.3">
      <c r="A1128" s="89" t="s">
        <v>586</v>
      </c>
      <c r="B1128" s="91">
        <v>8112</v>
      </c>
      <c r="C1128" s="89" t="s">
        <v>2665</v>
      </c>
      <c r="D1128" s="89">
        <v>0.23</v>
      </c>
      <c r="E1128" s="89">
        <v>18.399999999999999</v>
      </c>
      <c r="F1128" s="89">
        <v>18.399999999999999</v>
      </c>
    </row>
    <row r="1129" spans="1:6" ht="14.25" x14ac:dyDescent="0.3">
      <c r="A1129" s="89" t="s">
        <v>586</v>
      </c>
      <c r="B1129" s="89" t="s">
        <v>2666</v>
      </c>
      <c r="C1129" s="89" t="s">
        <v>2662</v>
      </c>
      <c r="D1129" s="89">
        <v>0</v>
      </c>
      <c r="E1129" s="89">
        <v>10.5</v>
      </c>
      <c r="F1129" s="89">
        <v>10.5</v>
      </c>
    </row>
    <row r="1130" spans="1:6" ht="14.25" x14ac:dyDescent="0.3">
      <c r="A1130" s="89" t="s">
        <v>586</v>
      </c>
      <c r="B1130" s="89" t="s">
        <v>2667</v>
      </c>
      <c r="C1130" s="89" t="s">
        <v>2663</v>
      </c>
      <c r="D1130" s="89">
        <v>0</v>
      </c>
      <c r="E1130" s="89">
        <v>10.5</v>
      </c>
      <c r="F1130" s="89">
        <v>10.5</v>
      </c>
    </row>
    <row r="1131" spans="1:6" ht="14.25" x14ac:dyDescent="0.3">
      <c r="A1131" s="90" t="s">
        <v>586</v>
      </c>
      <c r="B1131" s="95">
        <v>8211</v>
      </c>
      <c r="C1131" s="90" t="s">
        <v>2668</v>
      </c>
      <c r="D1131" s="90">
        <v>0.23</v>
      </c>
      <c r="E1131" s="90">
        <v>18.899999999999999</v>
      </c>
      <c r="F1131" s="90">
        <v>18.899999999999999</v>
      </c>
    </row>
    <row r="1132" spans="1:6" ht="14.25" x14ac:dyDescent="0.3">
      <c r="A1132" s="90" t="s">
        <v>586</v>
      </c>
      <c r="B1132" s="90" t="s">
        <v>2669</v>
      </c>
      <c r="C1132" s="90" t="s">
        <v>2670</v>
      </c>
      <c r="D1132" s="90">
        <v>0.24</v>
      </c>
      <c r="E1132" s="90">
        <v>18.899999999999999</v>
      </c>
      <c r="F1132" s="90">
        <v>18.899999999999999</v>
      </c>
    </row>
    <row r="1133" spans="1:6" ht="14.25" x14ac:dyDescent="0.3">
      <c r="A1133" s="90" t="s">
        <v>586</v>
      </c>
      <c r="B1133" s="90" t="s">
        <v>2671</v>
      </c>
      <c r="C1133" s="90" t="s">
        <v>2672</v>
      </c>
      <c r="D1133" s="90">
        <v>0.24</v>
      </c>
      <c r="E1133" s="90">
        <v>18.899999999999999</v>
      </c>
      <c r="F1133" s="90">
        <v>18.899999999999999</v>
      </c>
    </row>
    <row r="1134" spans="1:6" ht="14.25" x14ac:dyDescent="0.3">
      <c r="A1134" s="90" t="s">
        <v>586</v>
      </c>
      <c r="B1134" s="90" t="s">
        <v>2673</v>
      </c>
      <c r="C1134" s="90" t="s">
        <v>2674</v>
      </c>
      <c r="D1134" s="90">
        <v>0.24</v>
      </c>
      <c r="E1134" s="90">
        <v>18.899999999999999</v>
      </c>
      <c r="F1134" s="90">
        <v>18.899999999999999</v>
      </c>
    </row>
    <row r="1135" spans="1:6" ht="14.25" x14ac:dyDescent="0.3">
      <c r="A1135" s="90" t="s">
        <v>586</v>
      </c>
      <c r="B1135" s="90" t="s">
        <v>2675</v>
      </c>
      <c r="C1135" s="90" t="s">
        <v>2676</v>
      </c>
      <c r="D1135" s="90">
        <v>0.24</v>
      </c>
      <c r="E1135" s="90">
        <v>18.899999999999999</v>
      </c>
      <c r="F1135" s="90">
        <v>18.899999999999999</v>
      </c>
    </row>
    <row r="1136" spans="1:6" ht="14.25" x14ac:dyDescent="0.3">
      <c r="A1136" s="90" t="s">
        <v>586</v>
      </c>
      <c r="B1136" s="95">
        <v>8212</v>
      </c>
      <c r="C1136" s="90" t="s">
        <v>2677</v>
      </c>
      <c r="D1136" s="90">
        <v>0.23</v>
      </c>
      <c r="E1136" s="90">
        <v>18.899999999999999</v>
      </c>
      <c r="F1136" s="90">
        <v>18.899999999999999</v>
      </c>
    </row>
    <row r="1137" spans="1:6" ht="14.25" x14ac:dyDescent="0.3">
      <c r="A1137" s="90" t="s">
        <v>586</v>
      </c>
      <c r="B1137" s="90" t="s">
        <v>2678</v>
      </c>
      <c r="C1137" s="90" t="s">
        <v>2679</v>
      </c>
      <c r="D1137" s="90">
        <v>0.24</v>
      </c>
      <c r="E1137" s="90">
        <v>18.899999999999999</v>
      </c>
      <c r="F1137" s="90">
        <v>18.899999999999999</v>
      </c>
    </row>
    <row r="1138" spans="1:6" ht="14.25" x14ac:dyDescent="0.3">
      <c r="A1138" s="90" t="s">
        <v>586</v>
      </c>
      <c r="B1138" s="95">
        <v>8311</v>
      </c>
      <c r="C1138" s="90" t="s">
        <v>2680</v>
      </c>
      <c r="D1138" s="90">
        <v>0.23</v>
      </c>
      <c r="E1138" s="90">
        <v>18.899999999999999</v>
      </c>
      <c r="F1138" s="90">
        <v>18.899999999999999</v>
      </c>
    </row>
    <row r="1139" spans="1:6" ht="14.25" x14ac:dyDescent="0.3">
      <c r="A1139" s="90" t="s">
        <v>586</v>
      </c>
      <c r="B1139" s="95">
        <v>8312</v>
      </c>
      <c r="C1139" s="90" t="s">
        <v>2681</v>
      </c>
      <c r="D1139" s="90">
        <v>0.23</v>
      </c>
      <c r="E1139" s="90">
        <v>18.899999999999999</v>
      </c>
      <c r="F1139" s="90">
        <v>18.899999999999999</v>
      </c>
    </row>
    <row r="1140" spans="1:6" ht="14.25" x14ac:dyDescent="0.3">
      <c r="A1140" s="90" t="s">
        <v>586</v>
      </c>
      <c r="B1140" s="95">
        <v>91001</v>
      </c>
      <c r="C1140" s="90" t="s">
        <v>2682</v>
      </c>
      <c r="D1140" s="90">
        <v>0.23</v>
      </c>
      <c r="E1140" s="90">
        <v>18.899999999999999</v>
      </c>
      <c r="F1140" s="90">
        <v>18.899999999999999</v>
      </c>
    </row>
    <row r="1141" spans="1:6" ht="14.25" x14ac:dyDescent="0.3">
      <c r="A1141" s="90" t="s">
        <v>586</v>
      </c>
      <c r="B1141" s="95">
        <v>3365</v>
      </c>
      <c r="C1141" s="90" t="s">
        <v>2683</v>
      </c>
      <c r="D1141" s="90">
        <v>0.34</v>
      </c>
      <c r="E1141" s="90">
        <v>0</v>
      </c>
      <c r="F1141" s="90">
        <v>0</v>
      </c>
    </row>
    <row r="1142" spans="1:6" ht="14.25" x14ac:dyDescent="0.3">
      <c r="A1142" s="89"/>
      <c r="B1142" s="89"/>
      <c r="C1142" s="89"/>
      <c r="D1142" s="89"/>
      <c r="E1142" s="89"/>
      <c r="F1142" s="8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2"/>
  <sheetViews>
    <sheetView workbookViewId="0">
      <selection activeCell="B2" sqref="B2"/>
    </sheetView>
  </sheetViews>
  <sheetFormatPr defaultRowHeight="12.75" x14ac:dyDescent="0.2"/>
  <cols>
    <col min="1" max="1" width="11.140625" bestFit="1" customWidth="1"/>
    <col min="2" max="2" width="36" bestFit="1" customWidth="1"/>
    <col min="3" max="3" width="24.140625" bestFit="1" customWidth="1"/>
    <col min="4" max="4" width="25.5703125" bestFit="1" customWidth="1"/>
    <col min="5" max="5" width="36" bestFit="1" customWidth="1"/>
    <col min="6" max="6" width="22" bestFit="1" customWidth="1"/>
    <col min="7" max="7" width="27.5703125" bestFit="1" customWidth="1"/>
    <col min="8" max="8" width="29" bestFit="1" customWidth="1"/>
    <col min="9" max="9" width="21.5703125" bestFit="1" customWidth="1"/>
    <col min="10" max="10" width="30.28515625" bestFit="1" customWidth="1"/>
    <col min="11" max="11" width="22.28515625" bestFit="1" customWidth="1"/>
    <col min="12" max="12" width="28" bestFit="1" customWidth="1"/>
    <col min="13" max="14" width="30.140625" bestFit="1" customWidth="1"/>
  </cols>
  <sheetData>
    <row r="1" spans="1:14" ht="15" x14ac:dyDescent="0.25">
      <c r="A1" t="s">
        <v>2697</v>
      </c>
      <c r="B1" s="65" t="s">
        <v>2779</v>
      </c>
      <c r="C1" s="65" t="s">
        <v>2780</v>
      </c>
      <c r="D1" s="65" t="s">
        <v>2781</v>
      </c>
      <c r="E1" s="65" t="s">
        <v>2782</v>
      </c>
      <c r="F1" s="65" t="s">
        <v>2783</v>
      </c>
      <c r="G1" s="65" t="s">
        <v>2784</v>
      </c>
      <c r="H1" s="65" t="s">
        <v>2785</v>
      </c>
      <c r="I1" s="65" t="s">
        <v>2786</v>
      </c>
      <c r="J1" s="65" t="s">
        <v>2787</v>
      </c>
      <c r="K1" s="65" t="s">
        <v>2788</v>
      </c>
      <c r="L1" s="65" t="s">
        <v>2789</v>
      </c>
      <c r="M1" s="65" t="s">
        <v>2790</v>
      </c>
      <c r="N1" s="65" t="s">
        <v>2791</v>
      </c>
    </row>
    <row r="2" spans="1:14" x14ac:dyDescent="0.2">
      <c r="A2" s="136" t="s">
        <v>2698</v>
      </c>
      <c r="B2" t="s">
        <v>2748</v>
      </c>
      <c r="C2" t="s">
        <v>2717</v>
      </c>
      <c r="D2" t="s">
        <v>2762</v>
      </c>
      <c r="E2" t="s">
        <v>2775</v>
      </c>
      <c r="F2" t="s">
        <v>2706</v>
      </c>
      <c r="G2" t="s">
        <v>2737</v>
      </c>
      <c r="H2" t="s">
        <v>2727</v>
      </c>
      <c r="I2" t="s">
        <v>2741</v>
      </c>
      <c r="J2" t="s">
        <v>2770</v>
      </c>
      <c r="K2" t="s">
        <v>2749</v>
      </c>
      <c r="L2" t="s">
        <v>2766</v>
      </c>
      <c r="M2" t="s">
        <v>2755</v>
      </c>
      <c r="N2" t="s">
        <v>2699</v>
      </c>
    </row>
    <row r="3" spans="1:14" ht="15" x14ac:dyDescent="0.25">
      <c r="A3" s="136"/>
      <c r="B3" s="65"/>
      <c r="C3" t="s">
        <v>2718</v>
      </c>
      <c r="D3" t="s">
        <v>2764</v>
      </c>
      <c r="F3" t="s">
        <v>2707</v>
      </c>
      <c r="G3" t="s">
        <v>2738</v>
      </c>
      <c r="H3" t="s">
        <v>2728</v>
      </c>
      <c r="I3" t="s">
        <v>2742</v>
      </c>
      <c r="J3" t="s">
        <v>2771</v>
      </c>
      <c r="K3" t="s">
        <v>2750</v>
      </c>
      <c r="L3" t="s">
        <v>2767</v>
      </c>
      <c r="M3" t="s">
        <v>2756</v>
      </c>
      <c r="N3" t="s">
        <v>2700</v>
      </c>
    </row>
    <row r="4" spans="1:14" x14ac:dyDescent="0.2">
      <c r="A4" s="136"/>
      <c r="C4" t="s">
        <v>2719</v>
      </c>
      <c r="D4" t="s">
        <v>2763</v>
      </c>
      <c r="F4" t="s">
        <v>2708</v>
      </c>
      <c r="G4" t="s">
        <v>2739</v>
      </c>
      <c r="H4" t="s">
        <v>2729</v>
      </c>
      <c r="I4" t="s">
        <v>2743</v>
      </c>
      <c r="J4" t="s">
        <v>2772</v>
      </c>
      <c r="K4" t="s">
        <v>2751</v>
      </c>
      <c r="L4" t="s">
        <v>2768</v>
      </c>
      <c r="M4" t="s">
        <v>2757</v>
      </c>
      <c r="N4" t="s">
        <v>2701</v>
      </c>
    </row>
    <row r="5" spans="1:14" x14ac:dyDescent="0.2">
      <c r="A5" s="136"/>
      <c r="C5" t="s">
        <v>2720</v>
      </c>
      <c r="D5" t="s">
        <v>2765</v>
      </c>
      <c r="F5" t="s">
        <v>2709</v>
      </c>
      <c r="G5" t="s">
        <v>2740</v>
      </c>
      <c r="H5" t="s">
        <v>2730</v>
      </c>
      <c r="I5" t="s">
        <v>2744</v>
      </c>
      <c r="J5" t="s">
        <v>2773</v>
      </c>
      <c r="K5" t="s">
        <v>2752</v>
      </c>
      <c r="L5" t="s">
        <v>2769</v>
      </c>
      <c r="M5" t="s">
        <v>2758</v>
      </c>
      <c r="N5" t="s">
        <v>2702</v>
      </c>
    </row>
    <row r="6" spans="1:14" x14ac:dyDescent="0.2">
      <c r="A6" s="136"/>
      <c r="C6" t="s">
        <v>2721</v>
      </c>
      <c r="F6" t="s">
        <v>2710</v>
      </c>
      <c r="H6" t="s">
        <v>2731</v>
      </c>
      <c r="I6" t="s">
        <v>2745</v>
      </c>
      <c r="J6" t="s">
        <v>2774</v>
      </c>
      <c r="K6" t="s">
        <v>2753</v>
      </c>
      <c r="M6" t="s">
        <v>2759</v>
      </c>
      <c r="N6" t="s">
        <v>2703</v>
      </c>
    </row>
    <row r="7" spans="1:14" x14ac:dyDescent="0.2">
      <c r="A7" s="136"/>
      <c r="C7" t="s">
        <v>2721</v>
      </c>
      <c r="F7" t="s">
        <v>2711</v>
      </c>
      <c r="H7" t="s">
        <v>2732</v>
      </c>
      <c r="I7" t="s">
        <v>2746</v>
      </c>
      <c r="K7" t="s">
        <v>2754</v>
      </c>
      <c r="M7" t="s">
        <v>2760</v>
      </c>
      <c r="N7" t="s">
        <v>2704</v>
      </c>
    </row>
    <row r="8" spans="1:14" x14ac:dyDescent="0.2">
      <c r="A8" s="136"/>
      <c r="C8" t="s">
        <v>2723</v>
      </c>
      <c r="F8" t="s">
        <v>2712</v>
      </c>
      <c r="H8" t="s">
        <v>2733</v>
      </c>
      <c r="I8" t="s">
        <v>2747</v>
      </c>
      <c r="M8" t="s">
        <v>2761</v>
      </c>
      <c r="N8" t="s">
        <v>2705</v>
      </c>
    </row>
    <row r="9" spans="1:14" x14ac:dyDescent="0.2">
      <c r="A9" s="136"/>
      <c r="C9" t="s">
        <v>2722</v>
      </c>
      <c r="F9" t="s">
        <v>2713</v>
      </c>
      <c r="H9" t="s">
        <v>2734</v>
      </c>
    </row>
    <row r="10" spans="1:14" x14ac:dyDescent="0.2">
      <c r="A10" s="136"/>
      <c r="C10" t="s">
        <v>2724</v>
      </c>
      <c r="F10" t="s">
        <v>2714</v>
      </c>
      <c r="H10" t="s">
        <v>2735</v>
      </c>
    </row>
    <row r="11" spans="1:14" x14ac:dyDescent="0.2">
      <c r="A11" s="136"/>
      <c r="C11" t="s">
        <v>2725</v>
      </c>
      <c r="F11" t="s">
        <v>2715</v>
      </c>
      <c r="H11" t="s">
        <v>2736</v>
      </c>
    </row>
    <row r="12" spans="1:14" x14ac:dyDescent="0.2">
      <c r="A12" s="136"/>
      <c r="C12" t="s">
        <v>2726</v>
      </c>
      <c r="F12" t="s">
        <v>2716</v>
      </c>
    </row>
  </sheetData>
  <mergeCells count="1">
    <mergeCell ref="A2:A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300"/>
  <sheetViews>
    <sheetView topLeftCell="B1" workbookViewId="0">
      <selection activeCell="D16" sqref="D16"/>
    </sheetView>
  </sheetViews>
  <sheetFormatPr defaultRowHeight="12.75" x14ac:dyDescent="0.2"/>
  <cols>
    <col min="1" max="1" width="24.5703125" customWidth="1"/>
    <col min="2" max="2" width="28.5703125" customWidth="1"/>
    <col min="3" max="3" width="19" customWidth="1"/>
    <col min="4" max="4" width="106.42578125" bestFit="1" customWidth="1"/>
    <col min="5" max="5" width="16.5703125" bestFit="1" customWidth="1"/>
    <col min="6" max="8" width="5.7109375" bestFit="1" customWidth="1"/>
    <col min="9" max="9" width="5" bestFit="1" customWidth="1"/>
  </cols>
  <sheetData>
    <row r="1" spans="1:12" ht="15" x14ac:dyDescent="0.25">
      <c r="A1" s="65" t="s">
        <v>238</v>
      </c>
      <c r="B1" s="65" t="s">
        <v>239</v>
      </c>
      <c r="C1" s="65" t="s">
        <v>229</v>
      </c>
      <c r="D1" s="65" t="s">
        <v>230</v>
      </c>
      <c r="E1" s="65" t="s">
        <v>229</v>
      </c>
      <c r="F1" s="65" t="s">
        <v>231</v>
      </c>
      <c r="G1" s="65" t="s">
        <v>232</v>
      </c>
      <c r="H1" s="65" t="s">
        <v>233</v>
      </c>
      <c r="I1" s="65" t="s">
        <v>234</v>
      </c>
      <c r="J1" s="65" t="s">
        <v>235</v>
      </c>
      <c r="K1" s="65" t="s">
        <v>236</v>
      </c>
      <c r="L1" s="65" t="s">
        <v>240</v>
      </c>
    </row>
    <row r="2" spans="1:12" x14ac:dyDescent="0.2">
      <c r="A2" t="s">
        <v>237</v>
      </c>
      <c r="B2" t="s">
        <v>237</v>
      </c>
      <c r="C2" s="66">
        <v>3340</v>
      </c>
      <c r="D2" t="s">
        <v>241</v>
      </c>
      <c r="E2" s="66">
        <v>3340</v>
      </c>
      <c r="F2" s="67">
        <v>1094</v>
      </c>
      <c r="G2" s="67">
        <v>1104</v>
      </c>
      <c r="H2" s="67">
        <v>1121</v>
      </c>
      <c r="I2" s="67">
        <v>1160</v>
      </c>
      <c r="J2" s="67">
        <v>1225</v>
      </c>
      <c r="K2" s="67">
        <v>1347</v>
      </c>
      <c r="L2" t="s">
        <v>139</v>
      </c>
    </row>
    <row r="3" spans="1:12" x14ac:dyDescent="0.2">
      <c r="A3" t="s">
        <v>237</v>
      </c>
      <c r="B3" t="s">
        <v>237</v>
      </c>
      <c r="C3" s="66">
        <v>3343</v>
      </c>
      <c r="D3" t="s">
        <v>242</v>
      </c>
      <c r="E3" s="66">
        <v>3343</v>
      </c>
      <c r="F3" s="67">
        <v>1233</v>
      </c>
      <c r="G3" s="67">
        <v>1244</v>
      </c>
      <c r="H3" s="67">
        <v>1263</v>
      </c>
      <c r="I3" s="67">
        <v>1307</v>
      </c>
      <c r="J3" s="67">
        <v>1381</v>
      </c>
      <c r="K3" s="67">
        <v>1518</v>
      </c>
      <c r="L3" t="s">
        <v>139</v>
      </c>
    </row>
    <row r="4" spans="1:12" x14ac:dyDescent="0.2">
      <c r="A4" t="s">
        <v>237</v>
      </c>
      <c r="B4" t="s">
        <v>237</v>
      </c>
      <c r="C4" s="66">
        <v>3349</v>
      </c>
      <c r="D4" t="s">
        <v>243</v>
      </c>
      <c r="E4" s="66">
        <v>3349</v>
      </c>
      <c r="F4" s="67">
        <v>1257</v>
      </c>
      <c r="G4" s="67">
        <v>1269</v>
      </c>
      <c r="H4" s="67">
        <v>1287</v>
      </c>
      <c r="I4" s="67">
        <v>1332</v>
      </c>
      <c r="J4" s="67">
        <v>1408</v>
      </c>
      <c r="K4" s="67">
        <v>1547</v>
      </c>
      <c r="L4" t="s">
        <v>139</v>
      </c>
    </row>
    <row r="5" spans="1:12" x14ac:dyDescent="0.2">
      <c r="A5" t="s">
        <v>237</v>
      </c>
      <c r="B5" t="s">
        <v>237</v>
      </c>
      <c r="C5" s="66">
        <v>3347</v>
      </c>
      <c r="D5" t="s">
        <v>244</v>
      </c>
      <c r="E5" s="66">
        <v>3347</v>
      </c>
      <c r="F5" s="67">
        <v>1206</v>
      </c>
      <c r="G5" s="67">
        <v>1217</v>
      </c>
      <c r="H5" s="67">
        <v>1235</v>
      </c>
      <c r="I5" s="67">
        <v>1278</v>
      </c>
      <c r="J5" s="67">
        <v>1350</v>
      </c>
      <c r="K5" s="67">
        <v>1485</v>
      </c>
      <c r="L5" t="s">
        <v>139</v>
      </c>
    </row>
    <row r="6" spans="1:12" x14ac:dyDescent="0.2">
      <c r="A6" t="s">
        <v>237</v>
      </c>
      <c r="B6" t="s">
        <v>237</v>
      </c>
      <c r="C6" s="66">
        <v>15022</v>
      </c>
      <c r="D6" t="s">
        <v>245</v>
      </c>
      <c r="E6" s="66">
        <v>15022</v>
      </c>
      <c r="F6" t="s">
        <v>139</v>
      </c>
      <c r="G6" t="s">
        <v>139</v>
      </c>
      <c r="H6" t="s">
        <v>139</v>
      </c>
      <c r="I6" t="s">
        <v>139</v>
      </c>
      <c r="J6" t="s">
        <v>139</v>
      </c>
      <c r="K6" t="s">
        <v>139</v>
      </c>
      <c r="L6" s="67">
        <v>91</v>
      </c>
    </row>
    <row r="7" spans="1:12" x14ac:dyDescent="0.2">
      <c r="A7" t="s">
        <v>237</v>
      </c>
      <c r="B7" t="s">
        <v>237</v>
      </c>
      <c r="C7" s="66">
        <v>15032</v>
      </c>
      <c r="D7" t="s">
        <v>246</v>
      </c>
      <c r="E7" s="66">
        <v>15032</v>
      </c>
      <c r="F7" t="s">
        <v>139</v>
      </c>
      <c r="G7" t="s">
        <v>139</v>
      </c>
      <c r="H7" t="s">
        <v>139</v>
      </c>
      <c r="I7" t="s">
        <v>139</v>
      </c>
      <c r="J7" t="s">
        <v>139</v>
      </c>
      <c r="K7" t="s">
        <v>139</v>
      </c>
      <c r="L7" s="67">
        <v>138</v>
      </c>
    </row>
    <row r="8" spans="1:12" x14ac:dyDescent="0.2">
      <c r="A8" t="s">
        <v>237</v>
      </c>
      <c r="B8" t="s">
        <v>237</v>
      </c>
      <c r="C8" s="66">
        <v>15041</v>
      </c>
      <c r="D8" t="s">
        <v>247</v>
      </c>
      <c r="E8" s="66">
        <v>15041</v>
      </c>
      <c r="F8" t="s">
        <v>139</v>
      </c>
      <c r="G8" t="s">
        <v>139</v>
      </c>
      <c r="H8" t="s">
        <v>139</v>
      </c>
      <c r="I8" t="s">
        <v>139</v>
      </c>
      <c r="J8" t="s">
        <v>139</v>
      </c>
      <c r="K8" t="s">
        <v>139</v>
      </c>
      <c r="L8" s="67">
        <v>7</v>
      </c>
    </row>
    <row r="9" spans="1:12" x14ac:dyDescent="0.2">
      <c r="A9" t="s">
        <v>237</v>
      </c>
      <c r="B9" t="s">
        <v>237</v>
      </c>
      <c r="C9" s="68" t="s">
        <v>559</v>
      </c>
      <c r="D9" t="s">
        <v>248</v>
      </c>
      <c r="E9" s="68">
        <v>905005</v>
      </c>
      <c r="F9" t="s">
        <v>139</v>
      </c>
      <c r="G9" t="s">
        <v>139</v>
      </c>
      <c r="H9" t="s">
        <v>139</v>
      </c>
      <c r="I9" t="s">
        <v>139</v>
      </c>
      <c r="J9" t="s">
        <v>139</v>
      </c>
      <c r="K9" t="s">
        <v>139</v>
      </c>
      <c r="L9" s="67">
        <v>89</v>
      </c>
    </row>
    <row r="10" spans="1:12" x14ac:dyDescent="0.2">
      <c r="A10" t="s">
        <v>237</v>
      </c>
      <c r="B10" t="s">
        <v>237</v>
      </c>
      <c r="C10" s="66">
        <v>8300130</v>
      </c>
      <c r="D10" t="s">
        <v>249</v>
      </c>
      <c r="E10" s="66">
        <v>8300130</v>
      </c>
      <c r="F10" t="s">
        <v>139</v>
      </c>
      <c r="G10" t="s">
        <v>139</v>
      </c>
      <c r="H10" t="s">
        <v>139</v>
      </c>
      <c r="I10" t="s">
        <v>139</v>
      </c>
      <c r="J10" t="s">
        <v>139</v>
      </c>
      <c r="K10" t="s">
        <v>139</v>
      </c>
      <c r="L10" s="67">
        <v>147</v>
      </c>
    </row>
    <row r="11" spans="1:12" x14ac:dyDescent="0.2">
      <c r="A11" t="s">
        <v>237</v>
      </c>
      <c r="B11" t="s">
        <v>237</v>
      </c>
      <c r="C11" s="68" t="s">
        <v>250</v>
      </c>
      <c r="D11" t="s">
        <v>251</v>
      </c>
      <c r="E11" s="68" t="s">
        <v>250</v>
      </c>
      <c r="F11" t="s">
        <v>139</v>
      </c>
      <c r="G11" t="s">
        <v>139</v>
      </c>
      <c r="H11" t="s">
        <v>139</v>
      </c>
      <c r="I11" t="s">
        <v>139</v>
      </c>
      <c r="J11" t="s">
        <v>139</v>
      </c>
      <c r="K11" t="s">
        <v>139</v>
      </c>
      <c r="L11" s="67">
        <v>147</v>
      </c>
    </row>
    <row r="12" spans="1:12" x14ac:dyDescent="0.2">
      <c r="A12" t="s">
        <v>237</v>
      </c>
      <c r="B12" t="s">
        <v>237</v>
      </c>
      <c r="C12" s="66">
        <v>8700130</v>
      </c>
      <c r="D12" t="s">
        <v>252</v>
      </c>
      <c r="E12" s="66">
        <v>8300230</v>
      </c>
      <c r="L12" s="67">
        <v>250</v>
      </c>
    </row>
    <row r="13" spans="1:12" x14ac:dyDescent="0.2">
      <c r="A13" t="s">
        <v>237</v>
      </c>
      <c r="B13" t="s">
        <v>237</v>
      </c>
      <c r="C13" s="68" t="s">
        <v>256</v>
      </c>
      <c r="D13" t="s">
        <v>254</v>
      </c>
      <c r="E13" s="68" t="s">
        <v>253</v>
      </c>
      <c r="L13" s="67">
        <v>250</v>
      </c>
    </row>
    <row r="14" spans="1:12" x14ac:dyDescent="0.2">
      <c r="A14" t="s">
        <v>237</v>
      </c>
      <c r="B14" t="s">
        <v>237</v>
      </c>
      <c r="C14" s="66">
        <v>8700280</v>
      </c>
      <c r="D14" t="s">
        <v>255</v>
      </c>
      <c r="E14" s="66">
        <v>8700130</v>
      </c>
      <c r="F14" t="s">
        <v>139</v>
      </c>
      <c r="G14" t="s">
        <v>139</v>
      </c>
      <c r="H14" t="s">
        <v>139</v>
      </c>
      <c r="I14" t="s">
        <v>139</v>
      </c>
      <c r="J14" t="s">
        <v>139</v>
      </c>
      <c r="K14" t="s">
        <v>139</v>
      </c>
      <c r="L14" s="67">
        <v>161</v>
      </c>
    </row>
    <row r="15" spans="1:12" x14ac:dyDescent="0.2">
      <c r="A15" t="s">
        <v>237</v>
      </c>
      <c r="B15" t="s">
        <v>237</v>
      </c>
      <c r="C15" s="68" t="s">
        <v>259</v>
      </c>
      <c r="D15" t="s">
        <v>257</v>
      </c>
      <c r="E15" s="68" t="s">
        <v>256</v>
      </c>
      <c r="F15" t="s">
        <v>139</v>
      </c>
      <c r="G15" t="s">
        <v>139</v>
      </c>
      <c r="H15" t="s">
        <v>139</v>
      </c>
      <c r="I15" t="s">
        <v>139</v>
      </c>
      <c r="J15" t="s">
        <v>139</v>
      </c>
      <c r="K15" t="s">
        <v>139</v>
      </c>
      <c r="L15" s="67">
        <v>161</v>
      </c>
    </row>
    <row r="16" spans="1:12" x14ac:dyDescent="0.2">
      <c r="A16" t="s">
        <v>237</v>
      </c>
      <c r="B16" t="s">
        <v>237</v>
      </c>
      <c r="C16" s="68" t="s">
        <v>261</v>
      </c>
      <c r="D16" t="s">
        <v>258</v>
      </c>
      <c r="E16" s="66">
        <v>8700280</v>
      </c>
      <c r="F16" t="s">
        <v>139</v>
      </c>
      <c r="G16" t="s">
        <v>139</v>
      </c>
      <c r="H16" t="s">
        <v>139</v>
      </c>
      <c r="I16" t="s">
        <v>139</v>
      </c>
      <c r="J16" t="s">
        <v>139</v>
      </c>
      <c r="K16" t="s">
        <v>139</v>
      </c>
      <c r="L16" s="67">
        <v>239</v>
      </c>
    </row>
    <row r="17" spans="1:12" x14ac:dyDescent="0.2">
      <c r="A17" t="s">
        <v>237</v>
      </c>
      <c r="B17" t="s">
        <v>237</v>
      </c>
      <c r="C17" s="68" t="s">
        <v>559</v>
      </c>
      <c r="D17" t="s">
        <v>260</v>
      </c>
      <c r="E17" s="68" t="s">
        <v>259</v>
      </c>
      <c r="F17" t="s">
        <v>139</v>
      </c>
      <c r="G17" t="s">
        <v>139</v>
      </c>
      <c r="H17" t="s">
        <v>139</v>
      </c>
      <c r="I17" t="s">
        <v>139</v>
      </c>
      <c r="J17" t="s">
        <v>139</v>
      </c>
      <c r="K17" t="s">
        <v>139</v>
      </c>
      <c r="L17" s="67">
        <v>239</v>
      </c>
    </row>
    <row r="18" spans="1:12" x14ac:dyDescent="0.2">
      <c r="A18" t="s">
        <v>237</v>
      </c>
      <c r="B18" t="s">
        <v>237</v>
      </c>
      <c r="C18" s="68" t="s">
        <v>559</v>
      </c>
      <c r="D18" t="s">
        <v>262</v>
      </c>
      <c r="E18" s="68" t="s">
        <v>261</v>
      </c>
      <c r="F18" t="s">
        <v>139</v>
      </c>
      <c r="G18" t="s">
        <v>139</v>
      </c>
      <c r="H18" t="s">
        <v>139</v>
      </c>
      <c r="I18" t="s">
        <v>139</v>
      </c>
      <c r="J18" t="s">
        <v>139</v>
      </c>
      <c r="K18" t="s">
        <v>139</v>
      </c>
      <c r="L18" s="67">
        <v>52</v>
      </c>
    </row>
    <row r="19" spans="1:12" x14ac:dyDescent="0.2">
      <c r="A19" t="s">
        <v>237</v>
      </c>
      <c r="B19" t="s">
        <v>237</v>
      </c>
      <c r="C19" s="68" t="s">
        <v>559</v>
      </c>
      <c r="D19" t="s">
        <v>2776</v>
      </c>
      <c r="E19" s="68">
        <v>150011</v>
      </c>
      <c r="F19" t="s">
        <v>139</v>
      </c>
      <c r="G19" t="s">
        <v>139</v>
      </c>
      <c r="H19" t="s">
        <v>139</v>
      </c>
      <c r="I19" t="s">
        <v>139</v>
      </c>
      <c r="J19" t="s">
        <v>139</v>
      </c>
      <c r="K19" t="s">
        <v>139</v>
      </c>
      <c r="L19" s="67">
        <v>62</v>
      </c>
    </row>
    <row r="20" spans="1:12" x14ac:dyDescent="0.2">
      <c r="A20" t="s">
        <v>237</v>
      </c>
      <c r="B20" t="s">
        <v>237</v>
      </c>
      <c r="C20" s="68" t="s">
        <v>559</v>
      </c>
      <c r="D20" t="s">
        <v>264</v>
      </c>
      <c r="E20" s="68">
        <v>750234</v>
      </c>
      <c r="F20" t="s">
        <v>139</v>
      </c>
      <c r="G20" t="s">
        <v>139</v>
      </c>
      <c r="H20" t="s">
        <v>139</v>
      </c>
      <c r="I20" t="s">
        <v>139</v>
      </c>
      <c r="J20" t="s">
        <v>139</v>
      </c>
      <c r="K20" t="s">
        <v>139</v>
      </c>
      <c r="L20" s="67">
        <v>338</v>
      </c>
    </row>
    <row r="21" spans="1:12" x14ac:dyDescent="0.2">
      <c r="A21" t="s">
        <v>237</v>
      </c>
      <c r="B21" t="s">
        <v>237</v>
      </c>
      <c r="C21" s="68" t="s">
        <v>559</v>
      </c>
      <c r="D21" t="s">
        <v>266</v>
      </c>
      <c r="E21" s="68" t="s">
        <v>265</v>
      </c>
      <c r="F21" t="s">
        <v>139</v>
      </c>
      <c r="G21" t="s">
        <v>139</v>
      </c>
      <c r="H21" t="s">
        <v>139</v>
      </c>
      <c r="I21" t="s">
        <v>139</v>
      </c>
      <c r="J21" t="s">
        <v>139</v>
      </c>
      <c r="K21" t="s">
        <v>139</v>
      </c>
      <c r="L21" s="67">
        <v>0</v>
      </c>
    </row>
    <row r="22" spans="1:12" x14ac:dyDescent="0.2">
      <c r="A22" t="s">
        <v>237</v>
      </c>
      <c r="B22" t="s">
        <v>237</v>
      </c>
      <c r="C22" s="68" t="s">
        <v>559</v>
      </c>
      <c r="D22" t="s">
        <v>268</v>
      </c>
      <c r="E22" s="68" t="s">
        <v>267</v>
      </c>
      <c r="F22" t="s">
        <v>139</v>
      </c>
      <c r="G22" t="s">
        <v>139</v>
      </c>
      <c r="H22" t="s">
        <v>139</v>
      </c>
      <c r="I22" t="s">
        <v>139</v>
      </c>
      <c r="J22" t="s">
        <v>139</v>
      </c>
      <c r="K22" t="s">
        <v>139</v>
      </c>
      <c r="L22" s="67">
        <v>0</v>
      </c>
    </row>
    <row r="23" spans="1:12" x14ac:dyDescent="0.2">
      <c r="A23" t="s">
        <v>237</v>
      </c>
      <c r="B23" t="s">
        <v>237</v>
      </c>
      <c r="C23" s="68" t="s">
        <v>559</v>
      </c>
      <c r="D23" t="s">
        <v>270</v>
      </c>
      <c r="E23" s="68" t="s">
        <v>269</v>
      </c>
      <c r="F23" t="s">
        <v>139</v>
      </c>
      <c r="G23" t="s">
        <v>139</v>
      </c>
      <c r="H23" t="s">
        <v>139</v>
      </c>
      <c r="I23" t="s">
        <v>139</v>
      </c>
      <c r="J23" t="s">
        <v>139</v>
      </c>
      <c r="K23" t="s">
        <v>139</v>
      </c>
      <c r="L23" s="67">
        <v>0</v>
      </c>
    </row>
    <row r="24" spans="1:12" x14ac:dyDescent="0.2">
      <c r="A24" t="s">
        <v>237</v>
      </c>
      <c r="B24" t="s">
        <v>237</v>
      </c>
      <c r="C24" s="68" t="s">
        <v>559</v>
      </c>
      <c r="D24" t="s">
        <v>272</v>
      </c>
      <c r="E24" s="68" t="s">
        <v>271</v>
      </c>
      <c r="F24" t="s">
        <v>139</v>
      </c>
      <c r="G24" t="s">
        <v>139</v>
      </c>
      <c r="H24" t="s">
        <v>139</v>
      </c>
      <c r="I24" t="s">
        <v>139</v>
      </c>
      <c r="J24" t="s">
        <v>139</v>
      </c>
      <c r="K24" t="s">
        <v>139</v>
      </c>
      <c r="L24" s="67">
        <v>0</v>
      </c>
    </row>
    <row r="25" spans="1:12" x14ac:dyDescent="0.2">
      <c r="A25" t="s">
        <v>237</v>
      </c>
      <c r="B25" t="s">
        <v>237</v>
      </c>
      <c r="C25" s="68" t="s">
        <v>559</v>
      </c>
      <c r="D25" t="s">
        <v>274</v>
      </c>
      <c r="E25" s="68" t="s">
        <v>273</v>
      </c>
      <c r="F25" t="s">
        <v>139</v>
      </c>
      <c r="G25" t="s">
        <v>139</v>
      </c>
      <c r="H25" t="s">
        <v>139</v>
      </c>
      <c r="I25" t="s">
        <v>139</v>
      </c>
      <c r="J25" t="s">
        <v>139</v>
      </c>
      <c r="K25" t="s">
        <v>139</v>
      </c>
      <c r="L25" s="67">
        <v>0</v>
      </c>
    </row>
    <row r="26" spans="1:12" x14ac:dyDescent="0.2">
      <c r="A26" t="s">
        <v>237</v>
      </c>
      <c r="B26" t="s">
        <v>237</v>
      </c>
      <c r="C26" s="68" t="s">
        <v>559</v>
      </c>
      <c r="D26" t="s">
        <v>276</v>
      </c>
      <c r="E26" s="68" t="s">
        <v>275</v>
      </c>
      <c r="L26" s="67">
        <v>0</v>
      </c>
    </row>
    <row r="27" spans="1:12" x14ac:dyDescent="0.2">
      <c r="A27" t="s">
        <v>237</v>
      </c>
      <c r="B27" t="s">
        <v>237</v>
      </c>
      <c r="C27" s="68" t="s">
        <v>559</v>
      </c>
      <c r="D27" t="s">
        <v>278</v>
      </c>
      <c r="E27" s="68" t="s">
        <v>277</v>
      </c>
      <c r="F27" t="s">
        <v>139</v>
      </c>
      <c r="G27" t="s">
        <v>139</v>
      </c>
      <c r="H27" t="s">
        <v>139</v>
      </c>
      <c r="I27" t="s">
        <v>139</v>
      </c>
      <c r="J27" t="s">
        <v>139</v>
      </c>
      <c r="K27" t="s">
        <v>139</v>
      </c>
      <c r="L27" s="67">
        <v>0</v>
      </c>
    </row>
    <row r="28" spans="1:12" x14ac:dyDescent="0.2">
      <c r="A28" t="s">
        <v>237</v>
      </c>
      <c r="B28" t="s">
        <v>237</v>
      </c>
      <c r="C28" s="68" t="s">
        <v>559</v>
      </c>
      <c r="D28" t="s">
        <v>280</v>
      </c>
      <c r="E28" s="68" t="s">
        <v>279</v>
      </c>
      <c r="F28" t="s">
        <v>139</v>
      </c>
      <c r="G28" t="s">
        <v>139</v>
      </c>
      <c r="H28" t="s">
        <v>139</v>
      </c>
      <c r="I28" t="s">
        <v>139</v>
      </c>
      <c r="J28" t="s">
        <v>139</v>
      </c>
      <c r="K28" t="s">
        <v>139</v>
      </c>
      <c r="L28" s="67">
        <v>69</v>
      </c>
    </row>
    <row r="29" spans="1:12" x14ac:dyDescent="0.2">
      <c r="C29" s="68"/>
      <c r="D29" t="s">
        <v>281</v>
      </c>
      <c r="E29" s="66">
        <v>125178</v>
      </c>
      <c r="L29" s="67">
        <v>0</v>
      </c>
    </row>
    <row r="30" spans="1:12" x14ac:dyDescent="0.2">
      <c r="A30" t="s">
        <v>285</v>
      </c>
      <c r="B30" t="s">
        <v>285</v>
      </c>
      <c r="C30" s="66">
        <v>3550</v>
      </c>
      <c r="D30" t="s">
        <v>282</v>
      </c>
      <c r="E30" s="68">
        <v>125177</v>
      </c>
      <c r="F30" t="s">
        <v>139</v>
      </c>
      <c r="G30" t="s">
        <v>139</v>
      </c>
      <c r="H30" t="s">
        <v>139</v>
      </c>
      <c r="I30" t="s">
        <v>139</v>
      </c>
      <c r="J30" t="s">
        <v>139</v>
      </c>
      <c r="K30" t="s">
        <v>139</v>
      </c>
      <c r="L30" s="67">
        <v>0</v>
      </c>
    </row>
    <row r="31" spans="1:12" x14ac:dyDescent="0.2">
      <c r="A31" t="s">
        <v>285</v>
      </c>
      <c r="B31" t="s">
        <v>285</v>
      </c>
      <c r="C31" s="66">
        <v>3553</v>
      </c>
      <c r="D31" t="s">
        <v>283</v>
      </c>
      <c r="E31" s="68">
        <v>750235</v>
      </c>
      <c r="L31" s="67">
        <v>79</v>
      </c>
    </row>
    <row r="32" spans="1:12" x14ac:dyDescent="0.2">
      <c r="A32" t="s">
        <v>285</v>
      </c>
      <c r="B32" t="s">
        <v>285</v>
      </c>
      <c r="C32" s="66">
        <v>3559</v>
      </c>
      <c r="D32" t="s">
        <v>284</v>
      </c>
      <c r="E32" s="68">
        <v>750234</v>
      </c>
      <c r="F32" t="s">
        <v>139</v>
      </c>
      <c r="G32" t="s">
        <v>139</v>
      </c>
      <c r="H32" t="s">
        <v>139</v>
      </c>
      <c r="I32" t="s">
        <v>139</v>
      </c>
      <c r="J32" t="s">
        <v>139</v>
      </c>
      <c r="K32" t="s">
        <v>139</v>
      </c>
      <c r="L32" s="67">
        <v>169</v>
      </c>
    </row>
    <row r="33" spans="1:12" x14ac:dyDescent="0.2">
      <c r="A33" t="s">
        <v>285</v>
      </c>
      <c r="B33" t="s">
        <v>285</v>
      </c>
      <c r="C33" s="66">
        <v>3557</v>
      </c>
      <c r="E33" s="68"/>
      <c r="L33" s="67"/>
    </row>
    <row r="34" spans="1:12" x14ac:dyDescent="0.2">
      <c r="A34" t="s">
        <v>285</v>
      </c>
      <c r="B34" t="s">
        <v>285</v>
      </c>
      <c r="C34" s="66">
        <v>15022</v>
      </c>
      <c r="D34" t="s">
        <v>286</v>
      </c>
      <c r="E34" s="66">
        <v>3550</v>
      </c>
      <c r="F34" s="67">
        <v>1302</v>
      </c>
      <c r="G34" s="67">
        <v>1314</v>
      </c>
      <c r="H34" s="67">
        <v>1333</v>
      </c>
      <c r="I34" s="67">
        <v>1379</v>
      </c>
      <c r="J34" s="67">
        <v>1458</v>
      </c>
      <c r="K34" s="67">
        <v>1602</v>
      </c>
      <c r="L34" t="s">
        <v>139</v>
      </c>
    </row>
    <row r="35" spans="1:12" x14ac:dyDescent="0.2">
      <c r="A35" t="s">
        <v>285</v>
      </c>
      <c r="B35" t="s">
        <v>285</v>
      </c>
      <c r="C35" s="66">
        <v>15032</v>
      </c>
      <c r="D35" t="s">
        <v>287</v>
      </c>
      <c r="E35" s="66">
        <v>3553</v>
      </c>
      <c r="F35" s="67">
        <v>1480</v>
      </c>
      <c r="G35" s="67">
        <v>1493</v>
      </c>
      <c r="H35" s="67">
        <v>1516</v>
      </c>
      <c r="I35" s="67">
        <v>1568</v>
      </c>
      <c r="J35" s="67">
        <v>1658</v>
      </c>
      <c r="K35" s="67">
        <v>1822</v>
      </c>
      <c r="L35" t="s">
        <v>139</v>
      </c>
    </row>
    <row r="36" spans="1:12" x14ac:dyDescent="0.2">
      <c r="A36" t="s">
        <v>285</v>
      </c>
      <c r="B36" t="s">
        <v>285</v>
      </c>
      <c r="C36" s="68" t="s">
        <v>559</v>
      </c>
      <c r="D36" t="s">
        <v>288</v>
      </c>
      <c r="E36" s="66">
        <v>3559</v>
      </c>
      <c r="F36" s="67">
        <v>1507</v>
      </c>
      <c r="G36" s="67">
        <v>1521</v>
      </c>
      <c r="H36" s="67">
        <v>1543</v>
      </c>
      <c r="I36" s="67">
        <v>1596</v>
      </c>
      <c r="J36" s="67">
        <v>1688</v>
      </c>
      <c r="K36" s="67">
        <v>1855</v>
      </c>
      <c r="L36" t="s">
        <v>139</v>
      </c>
    </row>
    <row r="37" spans="1:12" x14ac:dyDescent="0.2">
      <c r="A37" t="s">
        <v>285</v>
      </c>
      <c r="B37" t="s">
        <v>285</v>
      </c>
      <c r="C37" s="66">
        <v>8300130</v>
      </c>
      <c r="D37" t="s">
        <v>289</v>
      </c>
      <c r="E37" s="66">
        <v>3557</v>
      </c>
      <c r="F37" s="67">
        <v>1441</v>
      </c>
      <c r="G37" s="67">
        <v>1455</v>
      </c>
      <c r="H37" s="67">
        <v>1477</v>
      </c>
      <c r="I37" s="67">
        <v>1527</v>
      </c>
      <c r="J37" s="67">
        <v>1615</v>
      </c>
      <c r="K37" s="67">
        <v>1775</v>
      </c>
      <c r="L37" t="s">
        <v>139</v>
      </c>
    </row>
    <row r="38" spans="1:12" x14ac:dyDescent="0.2">
      <c r="A38" t="s">
        <v>285</v>
      </c>
      <c r="B38" t="s">
        <v>285</v>
      </c>
      <c r="C38" s="68" t="s">
        <v>250</v>
      </c>
      <c r="D38" t="s">
        <v>245</v>
      </c>
      <c r="E38" s="66">
        <v>15022</v>
      </c>
      <c r="F38" t="s">
        <v>139</v>
      </c>
      <c r="G38" t="s">
        <v>139</v>
      </c>
      <c r="H38" t="s">
        <v>139</v>
      </c>
      <c r="I38" t="s">
        <v>139</v>
      </c>
      <c r="J38" t="s">
        <v>139</v>
      </c>
      <c r="K38" t="s">
        <v>139</v>
      </c>
      <c r="L38" s="67">
        <v>91</v>
      </c>
    </row>
    <row r="39" spans="1:12" x14ac:dyDescent="0.2">
      <c r="A39" t="s">
        <v>285</v>
      </c>
      <c r="B39" t="s">
        <v>285</v>
      </c>
      <c r="C39" s="66">
        <v>8700130</v>
      </c>
      <c r="D39" t="s">
        <v>246</v>
      </c>
      <c r="E39" s="66">
        <v>15032</v>
      </c>
      <c r="F39" t="s">
        <v>139</v>
      </c>
      <c r="G39" t="s">
        <v>139</v>
      </c>
      <c r="H39" t="s">
        <v>139</v>
      </c>
      <c r="I39" t="s">
        <v>139</v>
      </c>
      <c r="J39" t="s">
        <v>139</v>
      </c>
      <c r="K39" t="s">
        <v>139</v>
      </c>
      <c r="L39" s="67">
        <v>138</v>
      </c>
    </row>
    <row r="40" spans="1:12" x14ac:dyDescent="0.2">
      <c r="A40" t="s">
        <v>285</v>
      </c>
      <c r="B40" t="s">
        <v>285</v>
      </c>
      <c r="C40" s="68" t="s">
        <v>559</v>
      </c>
      <c r="D40" t="s">
        <v>2778</v>
      </c>
      <c r="E40" s="68">
        <v>150011</v>
      </c>
      <c r="F40" t="s">
        <v>139</v>
      </c>
      <c r="G40" t="s">
        <v>139</v>
      </c>
      <c r="H40" t="s">
        <v>139</v>
      </c>
      <c r="I40" t="s">
        <v>139</v>
      </c>
      <c r="J40" t="s">
        <v>139</v>
      </c>
      <c r="K40" t="s">
        <v>139</v>
      </c>
      <c r="L40" s="67">
        <v>0</v>
      </c>
    </row>
    <row r="41" spans="1:12" x14ac:dyDescent="0.2">
      <c r="A41" t="s">
        <v>285</v>
      </c>
      <c r="B41" t="s">
        <v>285</v>
      </c>
      <c r="C41" s="68" t="s">
        <v>256</v>
      </c>
      <c r="D41" t="s">
        <v>248</v>
      </c>
      <c r="E41" s="68">
        <v>905005</v>
      </c>
      <c r="F41" t="s">
        <v>139</v>
      </c>
      <c r="G41" t="s">
        <v>139</v>
      </c>
      <c r="H41" t="s">
        <v>139</v>
      </c>
      <c r="I41" t="s">
        <v>139</v>
      </c>
      <c r="J41" t="s">
        <v>139</v>
      </c>
      <c r="K41" t="s">
        <v>139</v>
      </c>
      <c r="L41" s="67">
        <v>89</v>
      </c>
    </row>
    <row r="42" spans="1:12" x14ac:dyDescent="0.2">
      <c r="A42" t="s">
        <v>285</v>
      </c>
      <c r="B42" t="s">
        <v>285</v>
      </c>
      <c r="C42" s="66">
        <v>8700280</v>
      </c>
      <c r="D42" t="s">
        <v>249</v>
      </c>
      <c r="E42" s="66">
        <v>8300130</v>
      </c>
      <c r="F42" t="s">
        <v>139</v>
      </c>
      <c r="G42" t="s">
        <v>139</v>
      </c>
      <c r="H42" t="s">
        <v>139</v>
      </c>
      <c r="I42" t="s">
        <v>139</v>
      </c>
      <c r="J42" t="s">
        <v>139</v>
      </c>
      <c r="K42" t="s">
        <v>139</v>
      </c>
      <c r="L42" s="67">
        <v>147</v>
      </c>
    </row>
    <row r="43" spans="1:12" x14ac:dyDescent="0.2">
      <c r="A43" t="s">
        <v>285</v>
      </c>
      <c r="B43" t="s">
        <v>285</v>
      </c>
      <c r="C43" s="68" t="s">
        <v>259</v>
      </c>
      <c r="D43" t="s">
        <v>251</v>
      </c>
      <c r="E43" s="68" t="s">
        <v>250</v>
      </c>
      <c r="F43" t="s">
        <v>139</v>
      </c>
      <c r="G43" t="s">
        <v>139</v>
      </c>
      <c r="H43" t="s">
        <v>139</v>
      </c>
      <c r="I43" t="s">
        <v>139</v>
      </c>
      <c r="J43" t="s">
        <v>139</v>
      </c>
      <c r="K43" t="s">
        <v>139</v>
      </c>
      <c r="L43" s="67">
        <v>147</v>
      </c>
    </row>
    <row r="44" spans="1:12" x14ac:dyDescent="0.2">
      <c r="A44" t="s">
        <v>285</v>
      </c>
      <c r="B44" t="s">
        <v>285</v>
      </c>
      <c r="C44" s="68" t="s">
        <v>261</v>
      </c>
      <c r="D44" t="s">
        <v>252</v>
      </c>
      <c r="E44" s="66">
        <v>8300230</v>
      </c>
      <c r="L44" s="67">
        <v>250</v>
      </c>
    </row>
    <row r="45" spans="1:12" x14ac:dyDescent="0.2">
      <c r="A45" t="s">
        <v>285</v>
      </c>
      <c r="B45" t="s">
        <v>285</v>
      </c>
      <c r="C45" s="68" t="s">
        <v>559</v>
      </c>
      <c r="D45" t="s">
        <v>254</v>
      </c>
      <c r="E45" s="68" t="s">
        <v>253</v>
      </c>
      <c r="L45" s="67">
        <v>250</v>
      </c>
    </row>
    <row r="46" spans="1:12" x14ac:dyDescent="0.2">
      <c r="A46" t="s">
        <v>285</v>
      </c>
      <c r="B46" t="s">
        <v>285</v>
      </c>
      <c r="C46" s="68" t="s">
        <v>559</v>
      </c>
      <c r="D46" t="s">
        <v>255</v>
      </c>
      <c r="E46" s="66">
        <v>8700130</v>
      </c>
      <c r="F46" t="s">
        <v>139</v>
      </c>
      <c r="G46" t="s">
        <v>139</v>
      </c>
      <c r="H46" t="s">
        <v>139</v>
      </c>
      <c r="I46" t="s">
        <v>139</v>
      </c>
      <c r="J46" t="s">
        <v>139</v>
      </c>
      <c r="K46" t="s">
        <v>139</v>
      </c>
      <c r="L46" s="67">
        <v>161</v>
      </c>
    </row>
    <row r="47" spans="1:12" x14ac:dyDescent="0.2">
      <c r="A47" t="s">
        <v>285</v>
      </c>
      <c r="B47" t="s">
        <v>285</v>
      </c>
      <c r="C47" s="68" t="s">
        <v>559</v>
      </c>
      <c r="D47" t="s">
        <v>257</v>
      </c>
      <c r="E47" s="68" t="s">
        <v>256</v>
      </c>
      <c r="F47" t="s">
        <v>139</v>
      </c>
      <c r="G47" t="s">
        <v>139</v>
      </c>
      <c r="H47" t="s">
        <v>139</v>
      </c>
      <c r="I47" t="s">
        <v>139</v>
      </c>
      <c r="J47" t="s">
        <v>139</v>
      </c>
      <c r="K47" t="s">
        <v>139</v>
      </c>
      <c r="L47" s="67">
        <v>161</v>
      </c>
    </row>
    <row r="48" spans="1:12" x14ac:dyDescent="0.2">
      <c r="A48" t="s">
        <v>285</v>
      </c>
      <c r="B48" t="s">
        <v>285</v>
      </c>
      <c r="C48" s="68" t="s">
        <v>559</v>
      </c>
      <c r="D48" t="s">
        <v>258</v>
      </c>
      <c r="E48" s="66">
        <v>8700280</v>
      </c>
      <c r="F48" t="s">
        <v>139</v>
      </c>
      <c r="G48" t="s">
        <v>139</v>
      </c>
      <c r="H48" t="s">
        <v>139</v>
      </c>
      <c r="I48" t="s">
        <v>139</v>
      </c>
      <c r="J48" t="s">
        <v>139</v>
      </c>
      <c r="K48" t="s">
        <v>139</v>
      </c>
      <c r="L48" s="67">
        <v>239</v>
      </c>
    </row>
    <row r="49" spans="1:12" x14ac:dyDescent="0.2">
      <c r="A49" t="s">
        <v>285</v>
      </c>
      <c r="B49" t="s">
        <v>285</v>
      </c>
      <c r="C49" s="68" t="s">
        <v>559</v>
      </c>
      <c r="D49" t="s">
        <v>260</v>
      </c>
      <c r="E49" s="68" t="s">
        <v>259</v>
      </c>
      <c r="F49" t="s">
        <v>139</v>
      </c>
      <c r="G49" t="s">
        <v>139</v>
      </c>
      <c r="H49" t="s">
        <v>139</v>
      </c>
      <c r="I49" t="s">
        <v>139</v>
      </c>
      <c r="J49" t="s">
        <v>139</v>
      </c>
      <c r="K49" t="s">
        <v>139</v>
      </c>
      <c r="L49" s="67">
        <v>239</v>
      </c>
    </row>
    <row r="50" spans="1:12" x14ac:dyDescent="0.2">
      <c r="A50" t="s">
        <v>285</v>
      </c>
      <c r="B50" t="s">
        <v>285</v>
      </c>
      <c r="C50" s="68" t="s">
        <v>559</v>
      </c>
      <c r="D50" t="s">
        <v>262</v>
      </c>
      <c r="E50" s="68" t="s">
        <v>261</v>
      </c>
      <c r="F50" t="s">
        <v>139</v>
      </c>
      <c r="G50" t="s">
        <v>139</v>
      </c>
      <c r="H50" t="s">
        <v>139</v>
      </c>
      <c r="I50" t="s">
        <v>139</v>
      </c>
      <c r="J50" t="s">
        <v>139</v>
      </c>
      <c r="K50" t="s">
        <v>139</v>
      </c>
      <c r="L50" s="67">
        <v>52</v>
      </c>
    </row>
    <row r="51" spans="1:12" x14ac:dyDescent="0.2">
      <c r="A51" t="s">
        <v>285</v>
      </c>
      <c r="B51" t="s">
        <v>285</v>
      </c>
      <c r="C51" s="68" t="s">
        <v>559</v>
      </c>
      <c r="D51" t="s">
        <v>283</v>
      </c>
      <c r="E51" s="68">
        <v>750235</v>
      </c>
      <c r="L51" s="67">
        <v>79</v>
      </c>
    </row>
    <row r="52" spans="1:12" x14ac:dyDescent="0.2">
      <c r="A52" t="s">
        <v>285</v>
      </c>
      <c r="B52" t="s">
        <v>285</v>
      </c>
      <c r="C52" s="68" t="s">
        <v>559</v>
      </c>
      <c r="D52" t="s">
        <v>284</v>
      </c>
      <c r="E52" s="68">
        <v>750234</v>
      </c>
      <c r="F52" t="s">
        <v>139</v>
      </c>
      <c r="G52" t="s">
        <v>139</v>
      </c>
      <c r="H52" t="s">
        <v>139</v>
      </c>
      <c r="I52" t="s">
        <v>139</v>
      </c>
      <c r="J52" t="s">
        <v>139</v>
      </c>
      <c r="K52" t="s">
        <v>139</v>
      </c>
      <c r="L52" s="67">
        <v>169</v>
      </c>
    </row>
    <row r="53" spans="1:12" x14ac:dyDescent="0.2">
      <c r="A53" t="s">
        <v>285</v>
      </c>
      <c r="B53" t="s">
        <v>285</v>
      </c>
      <c r="C53" s="68" t="s">
        <v>559</v>
      </c>
      <c r="D53" t="s">
        <v>290</v>
      </c>
      <c r="E53" s="68">
        <v>750234</v>
      </c>
      <c r="F53" t="s">
        <v>139</v>
      </c>
      <c r="G53" t="s">
        <v>139</v>
      </c>
      <c r="H53" t="s">
        <v>139</v>
      </c>
      <c r="I53" t="s">
        <v>139</v>
      </c>
      <c r="J53" t="s">
        <v>139</v>
      </c>
      <c r="K53" t="s">
        <v>139</v>
      </c>
      <c r="L53" s="67">
        <v>338</v>
      </c>
    </row>
    <row r="54" spans="1:12" x14ac:dyDescent="0.2">
      <c r="A54" t="s">
        <v>285</v>
      </c>
      <c r="B54" t="s">
        <v>285</v>
      </c>
      <c r="C54" s="68" t="s">
        <v>559</v>
      </c>
      <c r="D54" t="s">
        <v>266</v>
      </c>
      <c r="E54" s="68" t="s">
        <v>265</v>
      </c>
      <c r="F54" t="s">
        <v>139</v>
      </c>
      <c r="G54" t="s">
        <v>139</v>
      </c>
      <c r="H54" t="s">
        <v>139</v>
      </c>
      <c r="I54" t="s">
        <v>139</v>
      </c>
      <c r="J54" t="s">
        <v>139</v>
      </c>
      <c r="K54" t="s">
        <v>139</v>
      </c>
      <c r="L54" s="67">
        <v>0</v>
      </c>
    </row>
    <row r="55" spans="1:12" x14ac:dyDescent="0.2">
      <c r="A55" t="s">
        <v>285</v>
      </c>
      <c r="B55" t="s">
        <v>285</v>
      </c>
      <c r="C55" s="68" t="s">
        <v>559</v>
      </c>
      <c r="D55" t="s">
        <v>268</v>
      </c>
      <c r="E55" s="68" t="s">
        <v>267</v>
      </c>
      <c r="F55" t="s">
        <v>139</v>
      </c>
      <c r="G55" t="s">
        <v>139</v>
      </c>
      <c r="H55" t="s">
        <v>139</v>
      </c>
      <c r="I55" t="s">
        <v>139</v>
      </c>
      <c r="J55" t="s">
        <v>139</v>
      </c>
      <c r="K55" t="s">
        <v>139</v>
      </c>
      <c r="L55" s="67">
        <v>0</v>
      </c>
    </row>
    <row r="56" spans="1:12" x14ac:dyDescent="0.2">
      <c r="C56" s="68"/>
      <c r="D56" t="s">
        <v>270</v>
      </c>
      <c r="E56" s="68" t="s">
        <v>269</v>
      </c>
      <c r="F56" t="s">
        <v>139</v>
      </c>
      <c r="G56" t="s">
        <v>139</v>
      </c>
      <c r="H56" t="s">
        <v>139</v>
      </c>
      <c r="I56" t="s">
        <v>139</v>
      </c>
      <c r="J56" t="s">
        <v>139</v>
      </c>
      <c r="K56" t="s">
        <v>139</v>
      </c>
      <c r="L56" s="67">
        <v>0</v>
      </c>
    </row>
    <row r="57" spans="1:12" x14ac:dyDescent="0.2">
      <c r="A57" t="s">
        <v>291</v>
      </c>
      <c r="B57" t="s">
        <v>291</v>
      </c>
      <c r="C57" s="66">
        <v>8111</v>
      </c>
      <c r="D57" t="s">
        <v>272</v>
      </c>
      <c r="E57" s="68" t="s">
        <v>271</v>
      </c>
      <c r="F57" t="s">
        <v>139</v>
      </c>
      <c r="G57" t="s">
        <v>139</v>
      </c>
      <c r="H57" t="s">
        <v>139</v>
      </c>
      <c r="I57" t="s">
        <v>139</v>
      </c>
      <c r="J57" t="s">
        <v>139</v>
      </c>
      <c r="K57" t="s">
        <v>139</v>
      </c>
      <c r="L57" s="67">
        <v>0</v>
      </c>
    </row>
    <row r="58" spans="1:12" x14ac:dyDescent="0.2">
      <c r="A58" t="s">
        <v>291</v>
      </c>
      <c r="B58" t="s">
        <v>291</v>
      </c>
      <c r="C58" s="66">
        <v>8211</v>
      </c>
      <c r="D58" t="s">
        <v>274</v>
      </c>
      <c r="E58" s="68" t="s">
        <v>273</v>
      </c>
      <c r="F58" t="s">
        <v>139</v>
      </c>
      <c r="G58" t="s">
        <v>139</v>
      </c>
      <c r="H58" t="s">
        <v>139</v>
      </c>
      <c r="I58" t="s">
        <v>139</v>
      </c>
      <c r="J58" t="s">
        <v>139</v>
      </c>
      <c r="K58" t="s">
        <v>139</v>
      </c>
      <c r="L58" s="67">
        <v>0</v>
      </c>
    </row>
    <row r="59" spans="1:12" x14ac:dyDescent="0.2">
      <c r="A59" t="s">
        <v>291</v>
      </c>
      <c r="B59" t="s">
        <v>291</v>
      </c>
      <c r="C59" s="68" t="s">
        <v>294</v>
      </c>
      <c r="D59" t="s">
        <v>276</v>
      </c>
      <c r="E59" s="68" t="s">
        <v>275</v>
      </c>
      <c r="L59" s="67">
        <v>0</v>
      </c>
    </row>
    <row r="60" spans="1:12" x14ac:dyDescent="0.2">
      <c r="A60" t="s">
        <v>291</v>
      </c>
      <c r="B60" t="s">
        <v>291</v>
      </c>
      <c r="C60" s="68" t="s">
        <v>296</v>
      </c>
      <c r="D60" t="s">
        <v>278</v>
      </c>
      <c r="E60" s="68" t="s">
        <v>277</v>
      </c>
      <c r="F60" t="s">
        <v>139</v>
      </c>
      <c r="G60" t="s">
        <v>139</v>
      </c>
      <c r="H60" t="s">
        <v>139</v>
      </c>
      <c r="I60" t="s">
        <v>139</v>
      </c>
      <c r="J60" t="s">
        <v>139</v>
      </c>
      <c r="K60" t="s">
        <v>139</v>
      </c>
      <c r="L60" s="67">
        <v>0</v>
      </c>
    </row>
    <row r="61" spans="1:12" x14ac:dyDescent="0.2">
      <c r="A61" t="s">
        <v>291</v>
      </c>
      <c r="B61" t="s">
        <v>291</v>
      </c>
      <c r="C61" s="68" t="s">
        <v>559</v>
      </c>
      <c r="D61" t="s">
        <v>280</v>
      </c>
      <c r="E61" s="68" t="s">
        <v>279</v>
      </c>
      <c r="F61" t="s">
        <v>139</v>
      </c>
      <c r="G61" t="s">
        <v>139</v>
      </c>
      <c r="H61" t="s">
        <v>139</v>
      </c>
      <c r="I61" t="s">
        <v>139</v>
      </c>
      <c r="J61" t="s">
        <v>139</v>
      </c>
      <c r="K61" t="s">
        <v>139</v>
      </c>
      <c r="L61" s="67">
        <v>69</v>
      </c>
    </row>
    <row r="62" spans="1:12" x14ac:dyDescent="0.2">
      <c r="A62" t="s">
        <v>291</v>
      </c>
      <c r="B62" t="s">
        <v>291</v>
      </c>
      <c r="C62" s="68" t="s">
        <v>559</v>
      </c>
      <c r="D62" t="s">
        <v>281</v>
      </c>
      <c r="E62" s="66">
        <v>125178</v>
      </c>
      <c r="L62" s="67">
        <v>0</v>
      </c>
    </row>
    <row r="63" spans="1:12" x14ac:dyDescent="0.2">
      <c r="A63" t="s">
        <v>291</v>
      </c>
      <c r="B63" t="s">
        <v>291</v>
      </c>
      <c r="C63" s="66">
        <v>905020</v>
      </c>
      <c r="D63" t="s">
        <v>282</v>
      </c>
      <c r="E63" s="68">
        <v>125177</v>
      </c>
      <c r="F63" t="s">
        <v>139</v>
      </c>
      <c r="G63" t="s">
        <v>139</v>
      </c>
      <c r="H63" t="s">
        <v>139</v>
      </c>
      <c r="I63" t="s">
        <v>139</v>
      </c>
      <c r="J63" t="s">
        <v>139</v>
      </c>
      <c r="K63" t="s">
        <v>139</v>
      </c>
      <c r="L63" s="67">
        <v>0</v>
      </c>
    </row>
    <row r="64" spans="1:12" x14ac:dyDescent="0.2">
      <c r="A64" t="s">
        <v>291</v>
      </c>
      <c r="B64" t="s">
        <v>291</v>
      </c>
      <c r="C64" s="68" t="s">
        <v>300</v>
      </c>
      <c r="E64" s="68"/>
      <c r="L64" s="67"/>
    </row>
    <row r="65" spans="1:12" x14ac:dyDescent="0.2">
      <c r="A65" t="s">
        <v>291</v>
      </c>
      <c r="B65" t="s">
        <v>291</v>
      </c>
      <c r="C65" s="68" t="s">
        <v>302</v>
      </c>
      <c r="D65" t="s">
        <v>292</v>
      </c>
      <c r="E65" s="66">
        <v>8111</v>
      </c>
      <c r="F65" s="67">
        <v>774</v>
      </c>
      <c r="G65" s="67">
        <v>780</v>
      </c>
      <c r="H65" s="67">
        <v>793</v>
      </c>
      <c r="I65" s="67">
        <v>820</v>
      </c>
      <c r="J65" s="67">
        <v>867</v>
      </c>
      <c r="K65" s="67">
        <v>953</v>
      </c>
      <c r="L65" t="s">
        <v>139</v>
      </c>
    </row>
    <row r="66" spans="1:12" x14ac:dyDescent="0.2">
      <c r="A66" t="s">
        <v>291</v>
      </c>
      <c r="B66" t="s">
        <v>291</v>
      </c>
      <c r="C66" s="68" t="s">
        <v>304</v>
      </c>
      <c r="D66" t="s">
        <v>293</v>
      </c>
      <c r="E66" s="66">
        <v>8211</v>
      </c>
      <c r="F66" s="67">
        <v>824</v>
      </c>
      <c r="G66" s="67">
        <v>832</v>
      </c>
      <c r="H66" s="67">
        <v>845</v>
      </c>
      <c r="I66" s="67">
        <v>873</v>
      </c>
      <c r="J66" s="67">
        <v>923</v>
      </c>
      <c r="K66" s="67">
        <v>1015</v>
      </c>
      <c r="L66" t="s">
        <v>139</v>
      </c>
    </row>
    <row r="67" spans="1:12" x14ac:dyDescent="0.2">
      <c r="A67" t="s">
        <v>291</v>
      </c>
      <c r="B67" t="s">
        <v>291</v>
      </c>
      <c r="C67" s="68" t="s">
        <v>306</v>
      </c>
      <c r="D67" t="s">
        <v>295</v>
      </c>
      <c r="E67" s="68" t="s">
        <v>294</v>
      </c>
      <c r="F67" t="s">
        <v>139</v>
      </c>
      <c r="G67" t="s">
        <v>139</v>
      </c>
      <c r="H67" t="s">
        <v>139</v>
      </c>
      <c r="I67" t="s">
        <v>139</v>
      </c>
      <c r="J67" t="s">
        <v>139</v>
      </c>
      <c r="K67" t="s">
        <v>139</v>
      </c>
      <c r="L67" s="67">
        <v>105</v>
      </c>
    </row>
    <row r="68" spans="1:12" x14ac:dyDescent="0.2">
      <c r="A68" t="s">
        <v>291</v>
      </c>
      <c r="B68" t="s">
        <v>291</v>
      </c>
      <c r="C68" s="68" t="s">
        <v>559</v>
      </c>
      <c r="D68" t="s">
        <v>297</v>
      </c>
      <c r="E68" s="68" t="s">
        <v>296</v>
      </c>
      <c r="F68" t="s">
        <v>139</v>
      </c>
      <c r="G68" t="s">
        <v>139</v>
      </c>
      <c r="H68" t="s">
        <v>139</v>
      </c>
      <c r="I68" t="s">
        <v>139</v>
      </c>
      <c r="J68" t="s">
        <v>139</v>
      </c>
      <c r="K68" t="s">
        <v>139</v>
      </c>
      <c r="L68" s="67">
        <v>126</v>
      </c>
    </row>
    <row r="69" spans="1:12" x14ac:dyDescent="0.2">
      <c r="A69" t="s">
        <v>291</v>
      </c>
      <c r="B69" t="s">
        <v>291</v>
      </c>
      <c r="C69" s="68" t="s">
        <v>559</v>
      </c>
      <c r="D69" t="s">
        <v>248</v>
      </c>
      <c r="E69" s="68">
        <v>905005</v>
      </c>
      <c r="F69" t="s">
        <v>139</v>
      </c>
      <c r="G69" t="s">
        <v>139</v>
      </c>
      <c r="H69" t="s">
        <v>139</v>
      </c>
      <c r="I69" t="s">
        <v>139</v>
      </c>
      <c r="J69" t="s">
        <v>139</v>
      </c>
      <c r="K69" t="s">
        <v>139</v>
      </c>
      <c r="L69" s="67">
        <v>89</v>
      </c>
    </row>
    <row r="70" spans="1:12" x14ac:dyDescent="0.2">
      <c r="A70" t="s">
        <v>291</v>
      </c>
      <c r="B70" t="s">
        <v>291</v>
      </c>
      <c r="C70" s="68" t="s">
        <v>559</v>
      </c>
      <c r="D70" t="s">
        <v>298</v>
      </c>
      <c r="E70" s="68">
        <v>905008</v>
      </c>
      <c r="F70" t="s">
        <v>139</v>
      </c>
      <c r="G70" t="s">
        <v>139</v>
      </c>
      <c r="H70" t="s">
        <v>139</v>
      </c>
      <c r="I70" t="s">
        <v>139</v>
      </c>
      <c r="J70" t="s">
        <v>139</v>
      </c>
      <c r="K70" t="s">
        <v>139</v>
      </c>
      <c r="L70" s="67">
        <v>89</v>
      </c>
    </row>
    <row r="71" spans="1:12" x14ac:dyDescent="0.2">
      <c r="A71" t="s">
        <v>291</v>
      </c>
      <c r="B71" t="s">
        <v>291</v>
      </c>
      <c r="C71" s="68" t="s">
        <v>559</v>
      </c>
      <c r="D71" t="s">
        <v>299</v>
      </c>
      <c r="E71" s="66">
        <v>905020</v>
      </c>
      <c r="F71" t="s">
        <v>139</v>
      </c>
      <c r="G71" t="s">
        <v>139</v>
      </c>
      <c r="H71" t="s">
        <v>139</v>
      </c>
      <c r="I71" t="s">
        <v>139</v>
      </c>
      <c r="J71" t="s">
        <v>139</v>
      </c>
      <c r="K71" t="s">
        <v>139</v>
      </c>
      <c r="L71" s="67">
        <v>-1</v>
      </c>
    </row>
    <row r="72" spans="1:12" x14ac:dyDescent="0.2">
      <c r="A72" t="s">
        <v>291</v>
      </c>
      <c r="B72" t="s">
        <v>291</v>
      </c>
      <c r="C72" s="68" t="s">
        <v>559</v>
      </c>
      <c r="D72" t="s">
        <v>301</v>
      </c>
      <c r="E72" s="68" t="s">
        <v>300</v>
      </c>
      <c r="F72" t="s">
        <v>139</v>
      </c>
      <c r="G72" t="s">
        <v>139</v>
      </c>
      <c r="H72" t="s">
        <v>139</v>
      </c>
      <c r="I72" t="s">
        <v>139</v>
      </c>
      <c r="J72" t="s">
        <v>139</v>
      </c>
      <c r="K72" t="s">
        <v>139</v>
      </c>
      <c r="L72" s="67">
        <v>147</v>
      </c>
    </row>
    <row r="73" spans="1:12" x14ac:dyDescent="0.2">
      <c r="A73" t="s">
        <v>291</v>
      </c>
      <c r="B73" t="s">
        <v>291</v>
      </c>
      <c r="C73" s="68" t="s">
        <v>559</v>
      </c>
      <c r="D73" t="s">
        <v>303</v>
      </c>
      <c r="E73" s="68" t="s">
        <v>302</v>
      </c>
      <c r="F73" t="s">
        <v>139</v>
      </c>
      <c r="G73" t="s">
        <v>139</v>
      </c>
      <c r="H73" t="s">
        <v>139</v>
      </c>
      <c r="I73" t="s">
        <v>139</v>
      </c>
      <c r="J73" t="s">
        <v>139</v>
      </c>
      <c r="K73" t="s">
        <v>139</v>
      </c>
      <c r="L73" s="67">
        <v>58</v>
      </c>
    </row>
    <row r="74" spans="1:12" x14ac:dyDescent="0.2">
      <c r="C74" s="68"/>
      <c r="D74" t="s">
        <v>305</v>
      </c>
      <c r="E74" s="68" t="s">
        <v>304</v>
      </c>
      <c r="F74" t="s">
        <v>139</v>
      </c>
      <c r="G74" t="s">
        <v>139</v>
      </c>
      <c r="H74" t="s">
        <v>139</v>
      </c>
      <c r="I74" t="s">
        <v>139</v>
      </c>
      <c r="J74" t="s">
        <v>139</v>
      </c>
      <c r="K74" t="s">
        <v>139</v>
      </c>
      <c r="L74" s="67">
        <v>17</v>
      </c>
    </row>
    <row r="75" spans="1:12" x14ac:dyDescent="0.2">
      <c r="A75" t="s">
        <v>314</v>
      </c>
      <c r="B75" t="s">
        <v>314</v>
      </c>
      <c r="C75" s="66">
        <v>8112</v>
      </c>
      <c r="D75" t="s">
        <v>307</v>
      </c>
      <c r="E75" s="68" t="s">
        <v>306</v>
      </c>
      <c r="F75" t="s">
        <v>139</v>
      </c>
      <c r="G75" t="s">
        <v>139</v>
      </c>
      <c r="H75" t="s">
        <v>139</v>
      </c>
      <c r="I75" t="s">
        <v>139</v>
      </c>
      <c r="J75" t="s">
        <v>139</v>
      </c>
      <c r="K75" t="s">
        <v>139</v>
      </c>
      <c r="L75" s="67">
        <v>51</v>
      </c>
    </row>
    <row r="76" spans="1:12" x14ac:dyDescent="0.2">
      <c r="A76" t="s">
        <v>314</v>
      </c>
      <c r="B76" t="s">
        <v>314</v>
      </c>
      <c r="C76" s="66">
        <v>8212</v>
      </c>
      <c r="D76" t="s">
        <v>309</v>
      </c>
      <c r="E76" s="68" t="s">
        <v>308</v>
      </c>
      <c r="F76" t="s">
        <v>139</v>
      </c>
      <c r="G76" t="s">
        <v>139</v>
      </c>
      <c r="H76" t="s">
        <v>139</v>
      </c>
      <c r="I76" t="s">
        <v>139</v>
      </c>
      <c r="J76" t="s">
        <v>139</v>
      </c>
      <c r="K76" t="s">
        <v>139</v>
      </c>
      <c r="L76" s="67">
        <v>0</v>
      </c>
    </row>
    <row r="77" spans="1:12" x14ac:dyDescent="0.2">
      <c r="A77" t="s">
        <v>314</v>
      </c>
      <c r="B77" t="s">
        <v>314</v>
      </c>
      <c r="C77" s="68" t="s">
        <v>317</v>
      </c>
      <c r="D77" t="s">
        <v>272</v>
      </c>
      <c r="E77" s="68" t="s">
        <v>271</v>
      </c>
      <c r="F77" t="s">
        <v>139</v>
      </c>
      <c r="G77" t="s">
        <v>139</v>
      </c>
      <c r="H77" t="s">
        <v>139</v>
      </c>
      <c r="I77" t="s">
        <v>139</v>
      </c>
      <c r="J77" t="s">
        <v>139</v>
      </c>
      <c r="K77" t="s">
        <v>139</v>
      </c>
      <c r="L77" s="67">
        <v>0</v>
      </c>
    </row>
    <row r="78" spans="1:12" x14ac:dyDescent="0.2">
      <c r="A78" t="s">
        <v>314</v>
      </c>
      <c r="B78" t="s">
        <v>314</v>
      </c>
      <c r="C78" s="68" t="s">
        <v>319</v>
      </c>
      <c r="D78" t="s">
        <v>268</v>
      </c>
      <c r="E78" s="68" t="s">
        <v>267</v>
      </c>
      <c r="F78" t="s">
        <v>139</v>
      </c>
      <c r="G78" t="s">
        <v>139</v>
      </c>
      <c r="H78" t="s">
        <v>139</v>
      </c>
      <c r="I78" t="s">
        <v>139</v>
      </c>
      <c r="J78" t="s">
        <v>139</v>
      </c>
      <c r="K78" t="s">
        <v>139</v>
      </c>
      <c r="L78" s="67">
        <v>0</v>
      </c>
    </row>
    <row r="79" spans="1:12" x14ac:dyDescent="0.2">
      <c r="A79" t="s">
        <v>314</v>
      </c>
      <c r="B79" t="s">
        <v>314</v>
      </c>
      <c r="C79" s="68" t="s">
        <v>559</v>
      </c>
      <c r="D79" t="s">
        <v>311</v>
      </c>
      <c r="E79" s="68" t="s">
        <v>310</v>
      </c>
      <c r="F79" t="s">
        <v>139</v>
      </c>
      <c r="G79" t="s">
        <v>139</v>
      </c>
      <c r="H79" t="s">
        <v>139</v>
      </c>
      <c r="I79" t="s">
        <v>139</v>
      </c>
      <c r="J79" t="s">
        <v>139</v>
      </c>
      <c r="K79" t="s">
        <v>139</v>
      </c>
      <c r="L79" s="67">
        <v>69</v>
      </c>
    </row>
    <row r="80" spans="1:12" x14ac:dyDescent="0.2">
      <c r="A80" t="s">
        <v>314</v>
      </c>
      <c r="B80" t="s">
        <v>314</v>
      </c>
      <c r="C80" s="68" t="s">
        <v>559</v>
      </c>
      <c r="D80" t="s">
        <v>282</v>
      </c>
      <c r="E80" s="68">
        <v>125177</v>
      </c>
      <c r="F80" t="s">
        <v>139</v>
      </c>
      <c r="G80" t="s">
        <v>139</v>
      </c>
      <c r="H80" t="s">
        <v>139</v>
      </c>
      <c r="I80" t="s">
        <v>139</v>
      </c>
      <c r="J80" t="s">
        <v>139</v>
      </c>
      <c r="K80" t="s">
        <v>139</v>
      </c>
      <c r="L80" s="67">
        <v>0</v>
      </c>
    </row>
    <row r="81" spans="1:12" x14ac:dyDescent="0.2">
      <c r="A81" t="s">
        <v>314</v>
      </c>
      <c r="B81" t="s">
        <v>314</v>
      </c>
      <c r="C81" s="66">
        <v>905020</v>
      </c>
      <c r="D81" t="s">
        <v>313</v>
      </c>
      <c r="E81" s="68" t="s">
        <v>312</v>
      </c>
      <c r="F81" t="s">
        <v>139</v>
      </c>
      <c r="G81" t="s">
        <v>139</v>
      </c>
      <c r="H81" t="s">
        <v>139</v>
      </c>
      <c r="I81" t="s">
        <v>139</v>
      </c>
      <c r="J81" t="s">
        <v>139</v>
      </c>
      <c r="K81" t="s">
        <v>139</v>
      </c>
      <c r="L81" s="67">
        <v>0</v>
      </c>
    </row>
    <row r="82" spans="1:12" x14ac:dyDescent="0.2">
      <c r="A82" t="s">
        <v>314</v>
      </c>
      <c r="B82" t="s">
        <v>314</v>
      </c>
      <c r="C82" s="68" t="s">
        <v>321</v>
      </c>
      <c r="E82" s="68"/>
      <c r="L82" s="67"/>
    </row>
    <row r="83" spans="1:12" x14ac:dyDescent="0.2">
      <c r="A83" t="s">
        <v>314</v>
      </c>
      <c r="B83" t="s">
        <v>314</v>
      </c>
      <c r="C83" s="68" t="s">
        <v>322</v>
      </c>
      <c r="D83" t="s">
        <v>315</v>
      </c>
      <c r="E83" s="66">
        <v>8112</v>
      </c>
      <c r="F83" s="67">
        <v>774</v>
      </c>
      <c r="G83" s="67">
        <v>780</v>
      </c>
      <c r="H83" s="67">
        <v>793</v>
      </c>
      <c r="I83" s="67">
        <v>820</v>
      </c>
      <c r="J83" s="67">
        <v>867</v>
      </c>
      <c r="K83" s="67">
        <v>953</v>
      </c>
      <c r="L83" t="s">
        <v>139</v>
      </c>
    </row>
    <row r="84" spans="1:12" x14ac:dyDescent="0.2">
      <c r="A84" t="s">
        <v>314</v>
      </c>
      <c r="B84" t="s">
        <v>314</v>
      </c>
      <c r="C84" s="68" t="s">
        <v>324</v>
      </c>
      <c r="D84" t="s">
        <v>316</v>
      </c>
      <c r="E84" s="66">
        <v>8212</v>
      </c>
      <c r="F84" s="67">
        <v>824</v>
      </c>
      <c r="G84" s="67">
        <v>832</v>
      </c>
      <c r="H84" s="67">
        <v>845</v>
      </c>
      <c r="I84" s="67">
        <v>873</v>
      </c>
      <c r="J84" s="67">
        <v>923</v>
      </c>
      <c r="K84" s="67">
        <v>1015</v>
      </c>
      <c r="L84" t="s">
        <v>139</v>
      </c>
    </row>
    <row r="85" spans="1:12" x14ac:dyDescent="0.2">
      <c r="A85" t="s">
        <v>314</v>
      </c>
      <c r="B85" t="s">
        <v>314</v>
      </c>
      <c r="C85" s="68" t="s">
        <v>326</v>
      </c>
      <c r="D85" t="s">
        <v>318</v>
      </c>
      <c r="E85" s="68" t="s">
        <v>317</v>
      </c>
      <c r="F85" t="s">
        <v>139</v>
      </c>
      <c r="G85" t="s">
        <v>139</v>
      </c>
      <c r="H85" t="s">
        <v>139</v>
      </c>
      <c r="I85" t="s">
        <v>139</v>
      </c>
      <c r="J85" t="s">
        <v>139</v>
      </c>
      <c r="K85" t="s">
        <v>139</v>
      </c>
      <c r="L85" s="67">
        <v>105</v>
      </c>
    </row>
    <row r="86" spans="1:12" x14ac:dyDescent="0.2">
      <c r="A86" t="s">
        <v>314</v>
      </c>
      <c r="B86" t="s">
        <v>314</v>
      </c>
      <c r="C86" s="68" t="s">
        <v>559</v>
      </c>
      <c r="D86" t="s">
        <v>320</v>
      </c>
      <c r="E86" s="68" t="s">
        <v>319</v>
      </c>
      <c r="F86" t="s">
        <v>139</v>
      </c>
      <c r="G86" t="s">
        <v>139</v>
      </c>
      <c r="H86" t="s">
        <v>139</v>
      </c>
      <c r="I86" t="s">
        <v>139</v>
      </c>
      <c r="J86" t="s">
        <v>139</v>
      </c>
      <c r="K86" t="s">
        <v>139</v>
      </c>
      <c r="L86" s="67">
        <v>126</v>
      </c>
    </row>
    <row r="87" spans="1:12" x14ac:dyDescent="0.2">
      <c r="A87" t="s">
        <v>314</v>
      </c>
      <c r="B87" t="s">
        <v>314</v>
      </c>
      <c r="C87" s="68" t="s">
        <v>559</v>
      </c>
      <c r="D87" t="s">
        <v>248</v>
      </c>
      <c r="E87" s="68">
        <v>905005</v>
      </c>
      <c r="F87" t="s">
        <v>139</v>
      </c>
      <c r="G87" t="s">
        <v>139</v>
      </c>
      <c r="H87" t="s">
        <v>139</v>
      </c>
      <c r="I87" t="s">
        <v>139</v>
      </c>
      <c r="J87" t="s">
        <v>139</v>
      </c>
      <c r="K87" t="s">
        <v>139</v>
      </c>
      <c r="L87" s="67">
        <v>89</v>
      </c>
    </row>
    <row r="88" spans="1:12" x14ac:dyDescent="0.2">
      <c r="A88" t="s">
        <v>314</v>
      </c>
      <c r="B88" t="s">
        <v>314</v>
      </c>
      <c r="C88" s="68" t="s">
        <v>559</v>
      </c>
      <c r="D88" t="s">
        <v>298</v>
      </c>
      <c r="E88" s="68">
        <v>905008</v>
      </c>
      <c r="F88" t="s">
        <v>139</v>
      </c>
      <c r="G88" t="s">
        <v>139</v>
      </c>
      <c r="H88" t="s">
        <v>139</v>
      </c>
      <c r="I88" t="s">
        <v>139</v>
      </c>
      <c r="J88" t="s">
        <v>139</v>
      </c>
      <c r="K88" t="s">
        <v>139</v>
      </c>
      <c r="L88" s="67">
        <v>89</v>
      </c>
    </row>
    <row r="89" spans="1:12" x14ac:dyDescent="0.2">
      <c r="A89" t="s">
        <v>314</v>
      </c>
      <c r="B89" t="s">
        <v>314</v>
      </c>
      <c r="C89" s="68" t="s">
        <v>559</v>
      </c>
      <c r="D89" t="s">
        <v>299</v>
      </c>
      <c r="E89" s="66">
        <v>905020</v>
      </c>
      <c r="F89" t="s">
        <v>139</v>
      </c>
      <c r="G89" t="s">
        <v>139</v>
      </c>
      <c r="H89" t="s">
        <v>139</v>
      </c>
      <c r="I89" t="s">
        <v>139</v>
      </c>
      <c r="J89" t="s">
        <v>139</v>
      </c>
      <c r="K89" t="s">
        <v>139</v>
      </c>
      <c r="L89" s="67">
        <v>-1</v>
      </c>
    </row>
    <row r="90" spans="1:12" x14ac:dyDescent="0.2">
      <c r="A90" t="s">
        <v>314</v>
      </c>
      <c r="B90" t="s">
        <v>314</v>
      </c>
      <c r="C90" s="68" t="s">
        <v>559</v>
      </c>
      <c r="D90" t="s">
        <v>301</v>
      </c>
      <c r="E90" s="68" t="s">
        <v>321</v>
      </c>
      <c r="F90" t="s">
        <v>139</v>
      </c>
      <c r="G90" t="s">
        <v>139</v>
      </c>
      <c r="H90" t="s">
        <v>139</v>
      </c>
      <c r="I90" t="s">
        <v>139</v>
      </c>
      <c r="J90" t="s">
        <v>139</v>
      </c>
      <c r="K90" t="s">
        <v>139</v>
      </c>
      <c r="L90" s="67">
        <v>147</v>
      </c>
    </row>
    <row r="91" spans="1:12" x14ac:dyDescent="0.2">
      <c r="C91" s="68"/>
      <c r="D91" t="s">
        <v>323</v>
      </c>
      <c r="E91" s="68" t="s">
        <v>322</v>
      </c>
      <c r="F91" t="s">
        <v>139</v>
      </c>
      <c r="G91" t="s">
        <v>139</v>
      </c>
      <c r="H91" t="s">
        <v>139</v>
      </c>
      <c r="I91" t="s">
        <v>139</v>
      </c>
      <c r="J91" t="s">
        <v>139</v>
      </c>
      <c r="K91" t="s">
        <v>139</v>
      </c>
      <c r="L91" s="67">
        <v>58</v>
      </c>
    </row>
    <row r="92" spans="1:12" x14ac:dyDescent="0.2">
      <c r="A92" t="s">
        <v>330</v>
      </c>
      <c r="B92" t="s">
        <v>330</v>
      </c>
      <c r="C92" s="66">
        <v>6111</v>
      </c>
      <c r="D92" t="s">
        <v>325</v>
      </c>
      <c r="E92" s="68" t="s">
        <v>324</v>
      </c>
      <c r="F92" t="s">
        <v>139</v>
      </c>
      <c r="G92" t="s">
        <v>139</v>
      </c>
      <c r="H92" t="s">
        <v>139</v>
      </c>
      <c r="I92" t="s">
        <v>139</v>
      </c>
      <c r="J92" t="s">
        <v>139</v>
      </c>
      <c r="K92" t="s">
        <v>139</v>
      </c>
      <c r="L92" s="67">
        <v>17</v>
      </c>
    </row>
    <row r="93" spans="1:12" x14ac:dyDescent="0.2">
      <c r="A93" t="s">
        <v>330</v>
      </c>
      <c r="B93" t="s">
        <v>330</v>
      </c>
      <c r="C93" s="66">
        <v>6211</v>
      </c>
      <c r="D93" t="s">
        <v>327</v>
      </c>
      <c r="E93" s="68" t="s">
        <v>326</v>
      </c>
      <c r="F93" t="s">
        <v>139</v>
      </c>
      <c r="G93" t="s">
        <v>139</v>
      </c>
      <c r="H93" t="s">
        <v>139</v>
      </c>
      <c r="I93" t="s">
        <v>139</v>
      </c>
      <c r="J93" t="s">
        <v>139</v>
      </c>
      <c r="K93" t="s">
        <v>139</v>
      </c>
      <c r="L93" s="67">
        <v>51</v>
      </c>
    </row>
    <row r="94" spans="1:12" x14ac:dyDescent="0.2">
      <c r="A94" t="s">
        <v>330</v>
      </c>
      <c r="B94" t="s">
        <v>330</v>
      </c>
      <c r="C94" s="66">
        <v>6112</v>
      </c>
      <c r="D94" t="s">
        <v>329</v>
      </c>
      <c r="E94" s="68" t="s">
        <v>328</v>
      </c>
      <c r="F94" t="s">
        <v>139</v>
      </c>
      <c r="G94" t="s">
        <v>139</v>
      </c>
      <c r="H94" t="s">
        <v>139</v>
      </c>
      <c r="I94" t="s">
        <v>139</v>
      </c>
      <c r="J94" t="s">
        <v>139</v>
      </c>
      <c r="K94" t="s">
        <v>139</v>
      </c>
      <c r="L94" s="67">
        <v>0</v>
      </c>
    </row>
    <row r="95" spans="1:12" x14ac:dyDescent="0.2">
      <c r="A95" t="s">
        <v>330</v>
      </c>
      <c r="B95" t="s">
        <v>330</v>
      </c>
      <c r="C95" s="66">
        <v>6212</v>
      </c>
      <c r="D95" t="s">
        <v>274</v>
      </c>
      <c r="E95" s="68" t="s">
        <v>273</v>
      </c>
      <c r="F95" t="s">
        <v>139</v>
      </c>
      <c r="G95" t="s">
        <v>139</v>
      </c>
      <c r="H95" t="s">
        <v>139</v>
      </c>
      <c r="I95" t="s">
        <v>139</v>
      </c>
      <c r="J95" t="s">
        <v>139</v>
      </c>
      <c r="K95" t="s">
        <v>139</v>
      </c>
      <c r="L95" s="67">
        <v>0</v>
      </c>
    </row>
    <row r="96" spans="1:12" x14ac:dyDescent="0.2">
      <c r="A96" t="s">
        <v>330</v>
      </c>
      <c r="B96" t="s">
        <v>330</v>
      </c>
      <c r="C96" s="66">
        <v>100023</v>
      </c>
      <c r="D96" t="s">
        <v>270</v>
      </c>
      <c r="E96" s="68" t="s">
        <v>269</v>
      </c>
      <c r="F96" t="s">
        <v>139</v>
      </c>
      <c r="G96" t="s">
        <v>139</v>
      </c>
      <c r="H96" t="s">
        <v>139</v>
      </c>
      <c r="I96" t="s">
        <v>139</v>
      </c>
      <c r="J96" t="s">
        <v>139</v>
      </c>
      <c r="K96" t="s">
        <v>139</v>
      </c>
      <c r="L96" s="67">
        <v>0</v>
      </c>
    </row>
    <row r="97" spans="1:12" x14ac:dyDescent="0.2">
      <c r="A97" t="s">
        <v>330</v>
      </c>
      <c r="B97" t="s">
        <v>330</v>
      </c>
      <c r="C97" s="66">
        <v>15041</v>
      </c>
      <c r="D97" t="s">
        <v>311</v>
      </c>
      <c r="E97" s="68" t="s">
        <v>310</v>
      </c>
      <c r="F97" t="s">
        <v>139</v>
      </c>
      <c r="G97" t="s">
        <v>139</v>
      </c>
      <c r="H97" t="s">
        <v>139</v>
      </c>
      <c r="I97" t="s">
        <v>139</v>
      </c>
      <c r="J97" t="s">
        <v>139</v>
      </c>
      <c r="K97" t="s">
        <v>139</v>
      </c>
      <c r="L97" s="67">
        <v>69</v>
      </c>
    </row>
    <row r="98" spans="1:12" x14ac:dyDescent="0.2">
      <c r="A98" t="s">
        <v>330</v>
      </c>
      <c r="B98" t="s">
        <v>330</v>
      </c>
      <c r="C98" s="68" t="s">
        <v>559</v>
      </c>
      <c r="D98" t="s">
        <v>282</v>
      </c>
      <c r="E98" s="68">
        <v>125177</v>
      </c>
      <c r="F98" t="s">
        <v>139</v>
      </c>
      <c r="G98" t="s">
        <v>139</v>
      </c>
      <c r="H98" t="s">
        <v>139</v>
      </c>
      <c r="I98" t="s">
        <v>139</v>
      </c>
      <c r="J98" t="s">
        <v>139</v>
      </c>
      <c r="K98" t="s">
        <v>139</v>
      </c>
      <c r="L98" s="67">
        <v>0</v>
      </c>
    </row>
    <row r="99" spans="1:12" x14ac:dyDescent="0.2">
      <c r="A99" t="s">
        <v>330</v>
      </c>
      <c r="B99" t="s">
        <v>330</v>
      </c>
      <c r="C99" s="68" t="s">
        <v>559</v>
      </c>
      <c r="E99" s="68"/>
      <c r="L99" s="67"/>
    </row>
    <row r="100" spans="1:12" x14ac:dyDescent="0.2">
      <c r="A100" t="s">
        <v>330</v>
      </c>
      <c r="B100" t="s">
        <v>330</v>
      </c>
      <c r="C100" s="68" t="s">
        <v>559</v>
      </c>
      <c r="D100" t="s">
        <v>331</v>
      </c>
      <c r="E100" s="66">
        <v>6111</v>
      </c>
      <c r="F100" s="67">
        <v>762</v>
      </c>
      <c r="G100" s="67">
        <v>769</v>
      </c>
      <c r="H100" s="67">
        <v>780</v>
      </c>
      <c r="I100" s="67">
        <v>808</v>
      </c>
      <c r="J100" s="67">
        <v>854</v>
      </c>
      <c r="K100" s="67">
        <v>938</v>
      </c>
      <c r="L100" t="s">
        <v>139</v>
      </c>
    </row>
    <row r="101" spans="1:12" x14ac:dyDescent="0.2">
      <c r="A101" t="s">
        <v>330</v>
      </c>
      <c r="B101" t="s">
        <v>330</v>
      </c>
      <c r="C101" s="66">
        <v>8300130</v>
      </c>
      <c r="D101" t="s">
        <v>332</v>
      </c>
      <c r="E101" s="66">
        <v>6211</v>
      </c>
      <c r="F101" s="67">
        <v>843</v>
      </c>
      <c r="G101" s="67">
        <v>850</v>
      </c>
      <c r="H101" s="67">
        <v>863</v>
      </c>
      <c r="I101" s="67">
        <v>893</v>
      </c>
      <c r="J101" s="67">
        <v>944</v>
      </c>
      <c r="K101" s="67">
        <v>1036</v>
      </c>
      <c r="L101" t="s">
        <v>139</v>
      </c>
    </row>
    <row r="102" spans="1:12" x14ac:dyDescent="0.2">
      <c r="A102" t="s">
        <v>330</v>
      </c>
      <c r="B102" t="s">
        <v>330</v>
      </c>
      <c r="C102" s="68" t="s">
        <v>250</v>
      </c>
      <c r="D102" t="s">
        <v>333</v>
      </c>
      <c r="E102" s="66">
        <v>6112</v>
      </c>
      <c r="F102" s="67">
        <v>887</v>
      </c>
      <c r="G102" s="67">
        <v>896</v>
      </c>
      <c r="H102" s="67">
        <v>909</v>
      </c>
      <c r="I102" s="67">
        <v>940</v>
      </c>
      <c r="J102" s="67">
        <v>995</v>
      </c>
      <c r="K102" s="67">
        <v>1092</v>
      </c>
      <c r="L102" t="s">
        <v>139</v>
      </c>
    </row>
    <row r="103" spans="1:12" x14ac:dyDescent="0.2">
      <c r="A103" t="s">
        <v>330</v>
      </c>
      <c r="B103" t="s">
        <v>330</v>
      </c>
      <c r="C103" s="66">
        <v>8700130</v>
      </c>
      <c r="D103" t="s">
        <v>334</v>
      </c>
      <c r="E103" s="66">
        <v>6212</v>
      </c>
      <c r="F103" s="67">
        <v>968</v>
      </c>
      <c r="G103" s="67">
        <v>976</v>
      </c>
      <c r="H103" s="67">
        <v>991</v>
      </c>
      <c r="I103" s="67">
        <v>1025</v>
      </c>
      <c r="J103" s="67">
        <v>1084</v>
      </c>
      <c r="K103" s="67">
        <v>1191</v>
      </c>
      <c r="L103" t="s">
        <v>139</v>
      </c>
    </row>
    <row r="104" spans="1:12" x14ac:dyDescent="0.2">
      <c r="A104" t="s">
        <v>330</v>
      </c>
      <c r="B104" t="s">
        <v>330</v>
      </c>
      <c r="C104" s="68" t="s">
        <v>256</v>
      </c>
      <c r="D104" t="s">
        <v>335</v>
      </c>
      <c r="E104" s="66">
        <v>100023</v>
      </c>
      <c r="F104" t="s">
        <v>139</v>
      </c>
      <c r="G104" t="s">
        <v>139</v>
      </c>
      <c r="H104" t="s">
        <v>139</v>
      </c>
      <c r="I104" t="s">
        <v>139</v>
      </c>
      <c r="J104" t="s">
        <v>139</v>
      </c>
      <c r="K104" t="s">
        <v>139</v>
      </c>
      <c r="L104" s="67">
        <v>149</v>
      </c>
    </row>
    <row r="105" spans="1:12" x14ac:dyDescent="0.2">
      <c r="A105" t="s">
        <v>330</v>
      </c>
      <c r="B105" t="s">
        <v>330</v>
      </c>
      <c r="C105" s="66">
        <v>8700280</v>
      </c>
      <c r="D105" t="s">
        <v>247</v>
      </c>
      <c r="E105" s="66">
        <v>15041</v>
      </c>
      <c r="F105" t="s">
        <v>139</v>
      </c>
      <c r="G105" t="s">
        <v>139</v>
      </c>
      <c r="H105" t="s">
        <v>139</v>
      </c>
      <c r="I105" t="s">
        <v>139</v>
      </c>
      <c r="J105" t="s">
        <v>139</v>
      </c>
      <c r="K105" t="s">
        <v>139</v>
      </c>
      <c r="L105" s="67">
        <v>7</v>
      </c>
    </row>
    <row r="106" spans="1:12" x14ac:dyDescent="0.2">
      <c r="A106" t="s">
        <v>330</v>
      </c>
      <c r="B106" t="s">
        <v>330</v>
      </c>
      <c r="C106" s="68" t="s">
        <v>259</v>
      </c>
      <c r="D106" t="s">
        <v>248</v>
      </c>
      <c r="E106" s="68">
        <v>905005</v>
      </c>
      <c r="F106" t="s">
        <v>139</v>
      </c>
      <c r="G106" t="s">
        <v>139</v>
      </c>
      <c r="H106" t="s">
        <v>139</v>
      </c>
      <c r="I106" t="s">
        <v>139</v>
      </c>
      <c r="J106" t="s">
        <v>139</v>
      </c>
      <c r="K106" t="s">
        <v>139</v>
      </c>
      <c r="L106" s="67">
        <v>89</v>
      </c>
    </row>
    <row r="107" spans="1:12" x14ac:dyDescent="0.2">
      <c r="A107" t="s">
        <v>330</v>
      </c>
      <c r="B107" t="s">
        <v>330</v>
      </c>
      <c r="C107" s="68" t="s">
        <v>559</v>
      </c>
      <c r="D107" t="s">
        <v>337</v>
      </c>
      <c r="E107" s="68" t="s">
        <v>336</v>
      </c>
      <c r="F107" t="s">
        <v>139</v>
      </c>
      <c r="G107" t="s">
        <v>139</v>
      </c>
      <c r="H107" t="s">
        <v>139</v>
      </c>
      <c r="I107" t="s">
        <v>139</v>
      </c>
      <c r="J107" t="s">
        <v>139</v>
      </c>
      <c r="K107" t="s">
        <v>139</v>
      </c>
      <c r="L107" s="67">
        <v>78</v>
      </c>
    </row>
    <row r="108" spans="1:12" x14ac:dyDescent="0.2">
      <c r="A108" t="s">
        <v>330</v>
      </c>
      <c r="B108" t="s">
        <v>330</v>
      </c>
      <c r="C108" s="68" t="s">
        <v>261</v>
      </c>
      <c r="D108" t="s">
        <v>339</v>
      </c>
      <c r="E108" s="68" t="s">
        <v>338</v>
      </c>
      <c r="F108" t="s">
        <v>139</v>
      </c>
      <c r="G108" t="s">
        <v>139</v>
      </c>
      <c r="H108" t="s">
        <v>139</v>
      </c>
      <c r="I108" t="s">
        <v>139</v>
      </c>
      <c r="J108" t="s">
        <v>139</v>
      </c>
      <c r="K108" t="s">
        <v>139</v>
      </c>
      <c r="L108" s="67">
        <v>78</v>
      </c>
    </row>
    <row r="109" spans="1:12" x14ac:dyDescent="0.2">
      <c r="A109" t="s">
        <v>330</v>
      </c>
      <c r="B109" t="s">
        <v>330</v>
      </c>
      <c r="C109" s="68" t="s">
        <v>559</v>
      </c>
      <c r="D109" t="s">
        <v>249</v>
      </c>
      <c r="E109" s="66">
        <v>8300130</v>
      </c>
      <c r="F109" t="s">
        <v>139</v>
      </c>
      <c r="G109" t="s">
        <v>139</v>
      </c>
      <c r="H109" t="s">
        <v>139</v>
      </c>
      <c r="I109" t="s">
        <v>139</v>
      </c>
      <c r="J109" t="s">
        <v>139</v>
      </c>
      <c r="K109" t="s">
        <v>139</v>
      </c>
      <c r="L109" s="67">
        <v>147</v>
      </c>
    </row>
    <row r="110" spans="1:12" x14ac:dyDescent="0.2">
      <c r="A110" t="s">
        <v>330</v>
      </c>
      <c r="B110" t="s">
        <v>330</v>
      </c>
      <c r="C110" s="68" t="s">
        <v>559</v>
      </c>
      <c r="D110" t="s">
        <v>251</v>
      </c>
      <c r="E110" s="68" t="s">
        <v>250</v>
      </c>
      <c r="F110" t="s">
        <v>139</v>
      </c>
      <c r="G110" t="s">
        <v>139</v>
      </c>
      <c r="H110" t="s">
        <v>139</v>
      </c>
      <c r="I110" t="s">
        <v>139</v>
      </c>
      <c r="J110" t="s">
        <v>139</v>
      </c>
      <c r="K110" t="s">
        <v>139</v>
      </c>
      <c r="L110" s="67">
        <v>147</v>
      </c>
    </row>
    <row r="111" spans="1:12" x14ac:dyDescent="0.2">
      <c r="A111" t="s">
        <v>330</v>
      </c>
      <c r="B111" t="s">
        <v>330</v>
      </c>
      <c r="C111" s="68" t="s">
        <v>559</v>
      </c>
      <c r="D111" t="s">
        <v>255</v>
      </c>
      <c r="E111" s="66">
        <v>8700130</v>
      </c>
      <c r="F111" t="s">
        <v>139</v>
      </c>
      <c r="G111" t="s">
        <v>139</v>
      </c>
      <c r="H111" t="s">
        <v>139</v>
      </c>
      <c r="I111" t="s">
        <v>139</v>
      </c>
      <c r="J111" t="s">
        <v>139</v>
      </c>
      <c r="K111" t="s">
        <v>139</v>
      </c>
      <c r="L111" s="67">
        <v>161</v>
      </c>
    </row>
    <row r="112" spans="1:12" x14ac:dyDescent="0.2">
      <c r="A112" t="s">
        <v>330</v>
      </c>
      <c r="B112" t="s">
        <v>330</v>
      </c>
      <c r="C112" s="68" t="s">
        <v>559</v>
      </c>
      <c r="D112" t="s">
        <v>257</v>
      </c>
      <c r="E112" s="68" t="s">
        <v>256</v>
      </c>
      <c r="F112" t="s">
        <v>139</v>
      </c>
      <c r="G112" t="s">
        <v>139</v>
      </c>
      <c r="H112" t="s">
        <v>139</v>
      </c>
      <c r="I112" t="s">
        <v>139</v>
      </c>
      <c r="J112" t="s">
        <v>139</v>
      </c>
      <c r="K112" t="s">
        <v>139</v>
      </c>
      <c r="L112" s="67">
        <v>161</v>
      </c>
    </row>
    <row r="113" spans="1:12" x14ac:dyDescent="0.2">
      <c r="A113" t="s">
        <v>330</v>
      </c>
      <c r="B113" t="s">
        <v>330</v>
      </c>
      <c r="C113" s="68" t="s">
        <v>559</v>
      </c>
      <c r="D113" t="s">
        <v>258</v>
      </c>
      <c r="E113" s="66">
        <v>8700280</v>
      </c>
      <c r="F113" t="s">
        <v>139</v>
      </c>
      <c r="G113" t="s">
        <v>139</v>
      </c>
      <c r="H113" t="s">
        <v>139</v>
      </c>
      <c r="I113" t="s">
        <v>139</v>
      </c>
      <c r="J113" t="s">
        <v>139</v>
      </c>
      <c r="K113" t="s">
        <v>139</v>
      </c>
      <c r="L113" s="67">
        <v>239</v>
      </c>
    </row>
    <row r="114" spans="1:12" x14ac:dyDescent="0.2">
      <c r="A114" t="s">
        <v>330</v>
      </c>
      <c r="B114" t="s">
        <v>330</v>
      </c>
      <c r="C114" s="68" t="s">
        <v>559</v>
      </c>
      <c r="D114" t="s">
        <v>260</v>
      </c>
      <c r="E114" s="68" t="s">
        <v>259</v>
      </c>
      <c r="F114" t="s">
        <v>139</v>
      </c>
      <c r="G114" t="s">
        <v>139</v>
      </c>
      <c r="H114" t="s">
        <v>139</v>
      </c>
      <c r="I114" t="s">
        <v>139</v>
      </c>
      <c r="J114" t="s">
        <v>139</v>
      </c>
      <c r="K114" t="s">
        <v>139</v>
      </c>
      <c r="L114" s="67">
        <v>239</v>
      </c>
    </row>
    <row r="115" spans="1:12" x14ac:dyDescent="0.2">
      <c r="C115" s="68"/>
      <c r="D115" t="s">
        <v>340</v>
      </c>
      <c r="E115" s="68">
        <v>750236</v>
      </c>
      <c r="L115" s="67">
        <v>71</v>
      </c>
    </row>
    <row r="116" spans="1:12" x14ac:dyDescent="0.2">
      <c r="A116" t="s">
        <v>344</v>
      </c>
      <c r="B116" t="s">
        <v>344</v>
      </c>
      <c r="C116" s="66">
        <v>2772</v>
      </c>
      <c r="D116" t="s">
        <v>262</v>
      </c>
      <c r="E116" s="68" t="s">
        <v>261</v>
      </c>
      <c r="F116" t="s">
        <v>139</v>
      </c>
      <c r="G116" t="s">
        <v>139</v>
      </c>
      <c r="H116" t="s">
        <v>139</v>
      </c>
      <c r="I116" t="s">
        <v>139</v>
      </c>
      <c r="J116" t="s">
        <v>139</v>
      </c>
      <c r="K116" t="s">
        <v>139</v>
      </c>
      <c r="L116" s="67">
        <v>52</v>
      </c>
    </row>
    <row r="117" spans="1:12" x14ac:dyDescent="0.2">
      <c r="A117" t="s">
        <v>344</v>
      </c>
      <c r="B117" t="s">
        <v>344</v>
      </c>
      <c r="C117" s="66">
        <v>2872</v>
      </c>
      <c r="D117" t="s">
        <v>341</v>
      </c>
      <c r="E117" s="68">
        <v>520011</v>
      </c>
      <c r="F117" t="s">
        <v>139</v>
      </c>
      <c r="G117" t="s">
        <v>139</v>
      </c>
      <c r="H117" t="s">
        <v>139</v>
      </c>
      <c r="I117" t="s">
        <v>139</v>
      </c>
      <c r="J117" t="s">
        <v>139</v>
      </c>
      <c r="K117" t="s">
        <v>139</v>
      </c>
      <c r="L117" s="67">
        <v>0</v>
      </c>
    </row>
    <row r="118" spans="1:12" x14ac:dyDescent="0.2">
      <c r="A118" t="s">
        <v>344</v>
      </c>
      <c r="B118" t="s">
        <v>344</v>
      </c>
      <c r="C118" s="66">
        <v>2782</v>
      </c>
      <c r="D118" t="s">
        <v>343</v>
      </c>
      <c r="E118" s="68" t="s">
        <v>342</v>
      </c>
      <c r="F118" t="s">
        <v>139</v>
      </c>
      <c r="G118" t="s">
        <v>139</v>
      </c>
      <c r="H118" t="s">
        <v>139</v>
      </c>
      <c r="I118" t="s">
        <v>139</v>
      </c>
      <c r="J118" t="s">
        <v>139</v>
      </c>
      <c r="K118" t="s">
        <v>139</v>
      </c>
      <c r="L118" s="67">
        <v>0</v>
      </c>
    </row>
    <row r="119" spans="1:12" x14ac:dyDescent="0.2">
      <c r="A119" t="s">
        <v>344</v>
      </c>
      <c r="B119" t="s">
        <v>344</v>
      </c>
      <c r="C119" s="66">
        <v>2882</v>
      </c>
      <c r="D119" t="s">
        <v>266</v>
      </c>
      <c r="E119" s="68" t="s">
        <v>265</v>
      </c>
      <c r="F119" t="s">
        <v>139</v>
      </c>
      <c r="G119" t="s">
        <v>139</v>
      </c>
      <c r="H119" t="s">
        <v>139</v>
      </c>
      <c r="I119" t="s">
        <v>139</v>
      </c>
      <c r="J119" t="s">
        <v>139</v>
      </c>
      <c r="K119" t="s">
        <v>139</v>
      </c>
      <c r="L119" s="67">
        <v>0</v>
      </c>
    </row>
    <row r="120" spans="1:12" x14ac:dyDescent="0.2">
      <c r="A120" t="s">
        <v>344</v>
      </c>
      <c r="B120" t="s">
        <v>344</v>
      </c>
      <c r="C120" s="66">
        <v>8300130</v>
      </c>
      <c r="D120" t="s">
        <v>276</v>
      </c>
      <c r="E120" s="68" t="s">
        <v>275</v>
      </c>
      <c r="L120" s="67">
        <v>0</v>
      </c>
    </row>
    <row r="121" spans="1:12" x14ac:dyDescent="0.2">
      <c r="A121" t="s">
        <v>344</v>
      </c>
      <c r="B121" t="s">
        <v>344</v>
      </c>
      <c r="C121" s="68" t="s">
        <v>250</v>
      </c>
      <c r="D121" t="s">
        <v>278</v>
      </c>
      <c r="E121" s="68" t="s">
        <v>277</v>
      </c>
      <c r="F121" t="s">
        <v>139</v>
      </c>
      <c r="G121" t="s">
        <v>139</v>
      </c>
      <c r="H121" t="s">
        <v>139</v>
      </c>
      <c r="I121" t="s">
        <v>139</v>
      </c>
      <c r="J121" t="s">
        <v>139</v>
      </c>
      <c r="K121" t="s">
        <v>139</v>
      </c>
      <c r="L121" s="67">
        <v>0</v>
      </c>
    </row>
    <row r="122" spans="1:12" x14ac:dyDescent="0.2">
      <c r="A122" t="s">
        <v>344</v>
      </c>
      <c r="B122" t="s">
        <v>344</v>
      </c>
      <c r="C122" s="66">
        <v>8700130</v>
      </c>
      <c r="D122" t="s">
        <v>280</v>
      </c>
      <c r="E122" s="68" t="s">
        <v>279</v>
      </c>
      <c r="F122" t="s">
        <v>139</v>
      </c>
      <c r="G122" t="s">
        <v>139</v>
      </c>
      <c r="H122" t="s">
        <v>139</v>
      </c>
      <c r="I122" t="s">
        <v>139</v>
      </c>
      <c r="J122" t="s">
        <v>139</v>
      </c>
      <c r="K122" t="s">
        <v>139</v>
      </c>
      <c r="L122" s="67">
        <v>69</v>
      </c>
    </row>
    <row r="123" spans="1:12" x14ac:dyDescent="0.2">
      <c r="A123" t="s">
        <v>344</v>
      </c>
      <c r="B123" t="s">
        <v>344</v>
      </c>
      <c r="C123" s="68" t="s">
        <v>256</v>
      </c>
      <c r="D123" t="s">
        <v>281</v>
      </c>
      <c r="E123" s="66">
        <v>125178</v>
      </c>
      <c r="L123" s="67"/>
    </row>
    <row r="124" spans="1:12" x14ac:dyDescent="0.2">
      <c r="A124" t="s">
        <v>344</v>
      </c>
      <c r="B124" t="s">
        <v>344</v>
      </c>
      <c r="C124" s="66">
        <v>8700280</v>
      </c>
      <c r="D124" t="s">
        <v>282</v>
      </c>
      <c r="E124" s="68">
        <v>125177</v>
      </c>
      <c r="F124" t="s">
        <v>139</v>
      </c>
      <c r="G124" t="s">
        <v>139</v>
      </c>
      <c r="H124" t="s">
        <v>139</v>
      </c>
      <c r="I124" t="s">
        <v>139</v>
      </c>
      <c r="J124" t="s">
        <v>139</v>
      </c>
      <c r="K124" t="s">
        <v>139</v>
      </c>
      <c r="L124" s="67">
        <v>0</v>
      </c>
    </row>
    <row r="125" spans="1:12" x14ac:dyDescent="0.2">
      <c r="A125" t="s">
        <v>344</v>
      </c>
      <c r="B125" t="s">
        <v>344</v>
      </c>
      <c r="C125" s="68" t="s">
        <v>259</v>
      </c>
      <c r="E125" s="68"/>
      <c r="L125" s="67"/>
    </row>
    <row r="126" spans="1:12" x14ac:dyDescent="0.2">
      <c r="A126" t="s">
        <v>344</v>
      </c>
      <c r="B126" t="s">
        <v>344</v>
      </c>
      <c r="C126" s="68" t="s">
        <v>559</v>
      </c>
      <c r="D126" t="s">
        <v>345</v>
      </c>
      <c r="E126" s="66">
        <v>2772</v>
      </c>
      <c r="F126" s="67">
        <v>554</v>
      </c>
      <c r="G126" s="67">
        <v>559</v>
      </c>
      <c r="H126" s="67">
        <v>567</v>
      </c>
      <c r="I126" s="67">
        <v>587</v>
      </c>
      <c r="J126" s="67">
        <v>620</v>
      </c>
      <c r="K126" s="67">
        <v>681</v>
      </c>
      <c r="L126" t="s">
        <v>139</v>
      </c>
    </row>
    <row r="127" spans="1:12" x14ac:dyDescent="0.2">
      <c r="A127" t="s">
        <v>344</v>
      </c>
      <c r="B127" t="s">
        <v>344</v>
      </c>
      <c r="C127" s="68" t="s">
        <v>559</v>
      </c>
      <c r="D127" t="s">
        <v>346</v>
      </c>
      <c r="E127" s="66">
        <v>2872</v>
      </c>
      <c r="F127" s="67">
        <v>592</v>
      </c>
      <c r="G127" s="67">
        <v>597</v>
      </c>
      <c r="H127" s="67">
        <v>606</v>
      </c>
      <c r="I127" s="67">
        <v>626</v>
      </c>
      <c r="J127" s="67">
        <v>662</v>
      </c>
      <c r="K127" s="67">
        <v>727</v>
      </c>
      <c r="L127" t="s">
        <v>139</v>
      </c>
    </row>
    <row r="128" spans="1:12" x14ac:dyDescent="0.2">
      <c r="A128" t="s">
        <v>344</v>
      </c>
      <c r="B128" t="s">
        <v>344</v>
      </c>
      <c r="C128" s="68" t="s">
        <v>559</v>
      </c>
      <c r="D128" t="s">
        <v>347</v>
      </c>
      <c r="E128" s="66">
        <v>2782</v>
      </c>
      <c r="F128" s="67">
        <v>587</v>
      </c>
      <c r="G128" s="67">
        <v>593</v>
      </c>
      <c r="H128" s="67">
        <v>601</v>
      </c>
      <c r="I128" s="67">
        <v>622</v>
      </c>
      <c r="J128" s="67">
        <v>658</v>
      </c>
      <c r="K128" s="67">
        <v>722</v>
      </c>
      <c r="L128" t="s">
        <v>139</v>
      </c>
    </row>
    <row r="129" spans="1:12" x14ac:dyDescent="0.2">
      <c r="A129" t="s">
        <v>344</v>
      </c>
      <c r="B129" t="s">
        <v>344</v>
      </c>
      <c r="C129" s="68" t="s">
        <v>559</v>
      </c>
      <c r="D129" t="s">
        <v>348</v>
      </c>
      <c r="E129" s="66">
        <v>2882</v>
      </c>
      <c r="F129" s="67">
        <v>623</v>
      </c>
      <c r="G129" s="67">
        <v>629</v>
      </c>
      <c r="H129" s="67">
        <v>639</v>
      </c>
      <c r="I129" s="67">
        <v>660</v>
      </c>
      <c r="J129" s="67">
        <v>698</v>
      </c>
      <c r="K129" s="67">
        <v>767</v>
      </c>
      <c r="L129" t="s">
        <v>139</v>
      </c>
    </row>
    <row r="130" spans="1:12" x14ac:dyDescent="0.2">
      <c r="A130" t="s">
        <v>344</v>
      </c>
      <c r="B130" t="s">
        <v>344</v>
      </c>
      <c r="C130" s="68" t="s">
        <v>559</v>
      </c>
      <c r="D130" t="s">
        <v>249</v>
      </c>
      <c r="E130" s="66">
        <v>8300130</v>
      </c>
      <c r="F130" t="s">
        <v>139</v>
      </c>
      <c r="G130" t="s">
        <v>139</v>
      </c>
      <c r="H130" t="s">
        <v>139</v>
      </c>
      <c r="I130" t="s">
        <v>139</v>
      </c>
      <c r="J130" t="s">
        <v>139</v>
      </c>
      <c r="K130" t="s">
        <v>139</v>
      </c>
      <c r="L130" s="67">
        <v>147</v>
      </c>
    </row>
    <row r="131" spans="1:12" x14ac:dyDescent="0.2">
      <c r="A131" t="s">
        <v>344</v>
      </c>
      <c r="B131" t="s">
        <v>344</v>
      </c>
      <c r="C131" s="68" t="s">
        <v>559</v>
      </c>
      <c r="D131" t="s">
        <v>251</v>
      </c>
      <c r="E131" s="68" t="s">
        <v>250</v>
      </c>
      <c r="F131" t="s">
        <v>139</v>
      </c>
      <c r="G131" t="s">
        <v>139</v>
      </c>
      <c r="H131" t="s">
        <v>139</v>
      </c>
      <c r="I131" t="s">
        <v>139</v>
      </c>
      <c r="J131" t="s">
        <v>139</v>
      </c>
      <c r="K131" t="s">
        <v>139</v>
      </c>
      <c r="L131" s="67">
        <v>147</v>
      </c>
    </row>
    <row r="132" spans="1:12" x14ac:dyDescent="0.2">
      <c r="A132" t="s">
        <v>344</v>
      </c>
      <c r="B132" t="s">
        <v>344</v>
      </c>
      <c r="C132" s="68" t="s">
        <v>559</v>
      </c>
      <c r="D132" t="s">
        <v>255</v>
      </c>
      <c r="E132" s="66">
        <v>8700130</v>
      </c>
      <c r="F132" t="s">
        <v>139</v>
      </c>
      <c r="G132" t="s">
        <v>139</v>
      </c>
      <c r="H132" t="s">
        <v>139</v>
      </c>
      <c r="I132" t="s">
        <v>139</v>
      </c>
      <c r="J132" t="s">
        <v>139</v>
      </c>
      <c r="K132" t="s">
        <v>139</v>
      </c>
      <c r="L132" s="67">
        <v>161</v>
      </c>
    </row>
    <row r="133" spans="1:12" x14ac:dyDescent="0.2">
      <c r="A133" t="s">
        <v>344</v>
      </c>
      <c r="B133" t="s">
        <v>344</v>
      </c>
      <c r="C133" s="68" t="s">
        <v>559</v>
      </c>
      <c r="D133" t="s">
        <v>257</v>
      </c>
      <c r="E133" s="68" t="s">
        <v>256</v>
      </c>
      <c r="F133" t="s">
        <v>139</v>
      </c>
      <c r="G133" t="s">
        <v>139</v>
      </c>
      <c r="H133" t="s">
        <v>139</v>
      </c>
      <c r="I133" t="s">
        <v>139</v>
      </c>
      <c r="J133" t="s">
        <v>139</v>
      </c>
      <c r="K133" t="s">
        <v>139</v>
      </c>
      <c r="L133" s="67">
        <v>161</v>
      </c>
    </row>
    <row r="134" spans="1:12" x14ac:dyDescent="0.2">
      <c r="A134" t="s">
        <v>344</v>
      </c>
      <c r="B134" t="s">
        <v>344</v>
      </c>
      <c r="C134" s="68" t="s">
        <v>559</v>
      </c>
      <c r="D134" t="s">
        <v>258</v>
      </c>
      <c r="E134" s="66">
        <v>8700280</v>
      </c>
      <c r="F134" t="s">
        <v>139</v>
      </c>
      <c r="G134" t="s">
        <v>139</v>
      </c>
      <c r="H134" t="s">
        <v>139</v>
      </c>
      <c r="I134" t="s">
        <v>139</v>
      </c>
      <c r="J134" t="s">
        <v>139</v>
      </c>
      <c r="K134" t="s">
        <v>139</v>
      </c>
      <c r="L134" s="67">
        <v>239</v>
      </c>
    </row>
    <row r="135" spans="1:12" x14ac:dyDescent="0.2">
      <c r="A135" t="s">
        <v>344</v>
      </c>
      <c r="B135" t="s">
        <v>344</v>
      </c>
      <c r="C135" s="68" t="s">
        <v>559</v>
      </c>
      <c r="D135" t="s">
        <v>260</v>
      </c>
      <c r="E135" s="68" t="s">
        <v>259</v>
      </c>
      <c r="F135" t="s">
        <v>139</v>
      </c>
      <c r="G135" t="s">
        <v>139</v>
      </c>
      <c r="H135" t="s">
        <v>139</v>
      </c>
      <c r="I135" t="s">
        <v>139</v>
      </c>
      <c r="J135" t="s">
        <v>139</v>
      </c>
      <c r="K135" t="s">
        <v>139</v>
      </c>
      <c r="L135" s="67">
        <v>239</v>
      </c>
    </row>
    <row r="136" spans="1:12" x14ac:dyDescent="0.2">
      <c r="A136" t="s">
        <v>344</v>
      </c>
      <c r="B136" t="s">
        <v>344</v>
      </c>
      <c r="C136" s="68" t="s">
        <v>559</v>
      </c>
      <c r="D136" t="s">
        <v>349</v>
      </c>
      <c r="E136" s="68">
        <v>99561</v>
      </c>
      <c r="F136" t="s">
        <v>139</v>
      </c>
      <c r="G136" t="s">
        <v>139</v>
      </c>
      <c r="H136" t="s">
        <v>139</v>
      </c>
      <c r="I136" t="s">
        <v>139</v>
      </c>
      <c r="J136" t="s">
        <v>139</v>
      </c>
      <c r="K136" t="s">
        <v>139</v>
      </c>
      <c r="L136" s="67">
        <v>39</v>
      </c>
    </row>
    <row r="137" spans="1:12" x14ac:dyDescent="0.2">
      <c r="A137" t="s">
        <v>344</v>
      </c>
      <c r="B137" t="s">
        <v>344</v>
      </c>
      <c r="C137" s="68" t="s">
        <v>361</v>
      </c>
      <c r="D137" t="s">
        <v>350</v>
      </c>
      <c r="E137" s="68">
        <v>99560</v>
      </c>
      <c r="F137" t="s">
        <v>139</v>
      </c>
      <c r="G137" t="s">
        <v>139</v>
      </c>
      <c r="H137" t="s">
        <v>139</v>
      </c>
      <c r="I137" t="s">
        <v>139</v>
      </c>
      <c r="J137" t="s">
        <v>139</v>
      </c>
      <c r="K137" t="s">
        <v>139</v>
      </c>
      <c r="L137" s="67">
        <v>39</v>
      </c>
    </row>
    <row r="138" spans="1:12" x14ac:dyDescent="0.2">
      <c r="A138" t="s">
        <v>344</v>
      </c>
      <c r="B138" t="s">
        <v>344</v>
      </c>
      <c r="C138" s="68" t="s">
        <v>559</v>
      </c>
      <c r="D138" t="s">
        <v>351</v>
      </c>
      <c r="E138" s="68">
        <v>200020</v>
      </c>
      <c r="F138" t="s">
        <v>139</v>
      </c>
      <c r="G138" t="s">
        <v>139</v>
      </c>
      <c r="H138" t="s">
        <v>139</v>
      </c>
      <c r="I138" t="s">
        <v>139</v>
      </c>
      <c r="J138" t="s">
        <v>139</v>
      </c>
      <c r="K138" t="s">
        <v>139</v>
      </c>
      <c r="L138" s="67">
        <v>58</v>
      </c>
    </row>
    <row r="139" spans="1:12" x14ac:dyDescent="0.2">
      <c r="A139" t="s">
        <v>344</v>
      </c>
      <c r="B139" t="s">
        <v>344</v>
      </c>
      <c r="C139" s="68" t="s">
        <v>559</v>
      </c>
      <c r="D139" t="s">
        <v>352</v>
      </c>
      <c r="E139" s="68">
        <v>42000</v>
      </c>
      <c r="F139" t="s">
        <v>139</v>
      </c>
      <c r="G139" t="s">
        <v>139</v>
      </c>
      <c r="H139" t="s">
        <v>139</v>
      </c>
      <c r="I139" t="s">
        <v>139</v>
      </c>
      <c r="J139" t="s">
        <v>139</v>
      </c>
      <c r="K139" t="s">
        <v>139</v>
      </c>
      <c r="L139" s="67">
        <v>0</v>
      </c>
    </row>
    <row r="140" spans="1:12" x14ac:dyDescent="0.2">
      <c r="A140" t="s">
        <v>344</v>
      </c>
      <c r="B140" t="s">
        <v>344</v>
      </c>
      <c r="C140" s="68" t="s">
        <v>559</v>
      </c>
      <c r="D140" t="s">
        <v>272</v>
      </c>
      <c r="E140" s="68" t="s">
        <v>271</v>
      </c>
      <c r="F140" t="s">
        <v>139</v>
      </c>
      <c r="G140" t="s">
        <v>139</v>
      </c>
      <c r="H140" t="s">
        <v>139</v>
      </c>
      <c r="I140" t="s">
        <v>139</v>
      </c>
      <c r="J140" t="s">
        <v>139</v>
      </c>
      <c r="K140" t="s">
        <v>139</v>
      </c>
      <c r="L140" s="67">
        <v>0</v>
      </c>
    </row>
    <row r="141" spans="1:12" x14ac:dyDescent="0.2">
      <c r="A141" t="s">
        <v>344</v>
      </c>
      <c r="B141" t="s">
        <v>344</v>
      </c>
      <c r="C141" s="68" t="s">
        <v>559</v>
      </c>
      <c r="D141" t="s">
        <v>270</v>
      </c>
      <c r="E141" s="68" t="s">
        <v>269</v>
      </c>
      <c r="F141" t="s">
        <v>139</v>
      </c>
      <c r="G141" t="s">
        <v>139</v>
      </c>
      <c r="H141" t="s">
        <v>139</v>
      </c>
      <c r="I141" t="s">
        <v>139</v>
      </c>
      <c r="J141" t="s">
        <v>139</v>
      </c>
      <c r="K141" t="s">
        <v>139</v>
      </c>
      <c r="L141" s="67">
        <v>0</v>
      </c>
    </row>
    <row r="142" spans="1:12" x14ac:dyDescent="0.2">
      <c r="A142" t="s">
        <v>344</v>
      </c>
      <c r="B142" t="s">
        <v>344</v>
      </c>
      <c r="C142" s="68" t="s">
        <v>559</v>
      </c>
      <c r="D142" t="s">
        <v>268</v>
      </c>
      <c r="E142" s="68" t="s">
        <v>267</v>
      </c>
      <c r="F142" t="s">
        <v>139</v>
      </c>
      <c r="G142" t="s">
        <v>139</v>
      </c>
      <c r="H142" t="s">
        <v>139</v>
      </c>
      <c r="I142" t="s">
        <v>139</v>
      </c>
      <c r="J142" t="s">
        <v>139</v>
      </c>
      <c r="K142" t="s">
        <v>139</v>
      </c>
      <c r="L142" s="67">
        <v>0</v>
      </c>
    </row>
    <row r="143" spans="1:12" x14ac:dyDescent="0.2">
      <c r="A143" t="s">
        <v>344</v>
      </c>
      <c r="B143" t="s">
        <v>344</v>
      </c>
      <c r="C143" s="68" t="s">
        <v>559</v>
      </c>
      <c r="D143" t="s">
        <v>354</v>
      </c>
      <c r="E143" s="68" t="s">
        <v>353</v>
      </c>
      <c r="F143" t="s">
        <v>139</v>
      </c>
      <c r="G143" t="s">
        <v>139</v>
      </c>
      <c r="H143" t="s">
        <v>139</v>
      </c>
      <c r="I143" t="s">
        <v>139</v>
      </c>
      <c r="J143" t="s">
        <v>139</v>
      </c>
      <c r="K143" t="s">
        <v>139</v>
      </c>
      <c r="L143" s="67">
        <v>6</v>
      </c>
    </row>
    <row r="144" spans="1:12" x14ac:dyDescent="0.2">
      <c r="A144" t="s">
        <v>344</v>
      </c>
      <c r="B144" t="s">
        <v>344</v>
      </c>
      <c r="C144" s="68" t="s">
        <v>559</v>
      </c>
      <c r="D144" t="s">
        <v>356</v>
      </c>
      <c r="E144" s="68" t="s">
        <v>355</v>
      </c>
      <c r="F144" t="s">
        <v>139</v>
      </c>
      <c r="G144" t="s">
        <v>139</v>
      </c>
      <c r="H144" t="s">
        <v>139</v>
      </c>
      <c r="I144" t="s">
        <v>139</v>
      </c>
      <c r="J144" t="s">
        <v>139</v>
      </c>
      <c r="K144" t="s">
        <v>139</v>
      </c>
      <c r="L144" s="67">
        <v>6</v>
      </c>
    </row>
    <row r="145" spans="1:12" x14ac:dyDescent="0.2">
      <c r="A145" t="s">
        <v>344</v>
      </c>
      <c r="B145" t="s">
        <v>344</v>
      </c>
      <c r="C145" s="68" t="s">
        <v>559</v>
      </c>
      <c r="D145" t="s">
        <v>358</v>
      </c>
      <c r="E145" s="68" t="s">
        <v>357</v>
      </c>
      <c r="F145" t="s">
        <v>139</v>
      </c>
      <c r="G145" t="s">
        <v>139</v>
      </c>
      <c r="H145" t="s">
        <v>139</v>
      </c>
      <c r="I145" t="s">
        <v>139</v>
      </c>
      <c r="J145" t="s">
        <v>139</v>
      </c>
      <c r="K145" t="s">
        <v>139</v>
      </c>
      <c r="L145" s="67">
        <v>22</v>
      </c>
    </row>
    <row r="146" spans="1:12" x14ac:dyDescent="0.2">
      <c r="A146" t="s">
        <v>344</v>
      </c>
      <c r="B146" t="s">
        <v>344</v>
      </c>
      <c r="C146" s="68" t="s">
        <v>559</v>
      </c>
      <c r="D146" t="s">
        <v>360</v>
      </c>
      <c r="E146" s="68" t="s">
        <v>359</v>
      </c>
      <c r="F146" t="s">
        <v>139</v>
      </c>
      <c r="G146" t="s">
        <v>139</v>
      </c>
      <c r="H146" t="s">
        <v>139</v>
      </c>
      <c r="I146" t="s">
        <v>139</v>
      </c>
      <c r="J146" t="s">
        <v>139</v>
      </c>
      <c r="K146" t="s">
        <v>139</v>
      </c>
      <c r="L146" s="67">
        <v>22</v>
      </c>
    </row>
    <row r="147" spans="1:12" x14ac:dyDescent="0.2">
      <c r="A147" t="s">
        <v>344</v>
      </c>
      <c r="B147" t="s">
        <v>344</v>
      </c>
      <c r="C147" s="68" t="s">
        <v>559</v>
      </c>
      <c r="D147" t="s">
        <v>362</v>
      </c>
      <c r="E147" s="68" t="s">
        <v>361</v>
      </c>
      <c r="F147" t="s">
        <v>139</v>
      </c>
      <c r="G147" t="s">
        <v>139</v>
      </c>
      <c r="H147" t="s">
        <v>139</v>
      </c>
      <c r="I147" t="s">
        <v>139</v>
      </c>
      <c r="J147" t="s">
        <v>139</v>
      </c>
      <c r="K147" t="s">
        <v>139</v>
      </c>
      <c r="L147" s="67">
        <v>88</v>
      </c>
    </row>
    <row r="148" spans="1:12" x14ac:dyDescent="0.2">
      <c r="A148" t="s">
        <v>344</v>
      </c>
      <c r="B148" t="s">
        <v>344</v>
      </c>
      <c r="C148" s="68" t="s">
        <v>559</v>
      </c>
      <c r="D148" t="s">
        <v>364</v>
      </c>
      <c r="E148" s="68" t="s">
        <v>363</v>
      </c>
      <c r="F148" t="s">
        <v>139</v>
      </c>
      <c r="G148" t="s">
        <v>139</v>
      </c>
      <c r="H148" t="s">
        <v>139</v>
      </c>
      <c r="I148" t="s">
        <v>139</v>
      </c>
      <c r="J148" t="s">
        <v>139</v>
      </c>
      <c r="K148" t="s">
        <v>139</v>
      </c>
      <c r="L148" s="67">
        <v>0</v>
      </c>
    </row>
    <row r="149" spans="1:12" x14ac:dyDescent="0.2">
      <c r="C149" s="68"/>
      <c r="D149" t="s">
        <v>366</v>
      </c>
      <c r="E149" s="68" t="s">
        <v>365</v>
      </c>
      <c r="L149" s="67">
        <v>0</v>
      </c>
    </row>
    <row r="150" spans="1:12" x14ac:dyDescent="0.2">
      <c r="A150" t="s">
        <v>382</v>
      </c>
      <c r="B150" t="s">
        <v>382</v>
      </c>
      <c r="C150" s="66">
        <v>2678</v>
      </c>
      <c r="D150" t="s">
        <v>368</v>
      </c>
      <c r="E150" s="68" t="s">
        <v>367</v>
      </c>
      <c r="F150" t="s">
        <v>139</v>
      </c>
      <c r="G150" t="s">
        <v>139</v>
      </c>
      <c r="H150" t="s">
        <v>139</v>
      </c>
      <c r="I150" t="s">
        <v>139</v>
      </c>
      <c r="J150" t="s">
        <v>139</v>
      </c>
      <c r="K150" t="s">
        <v>139</v>
      </c>
      <c r="L150" s="67">
        <v>50</v>
      </c>
    </row>
    <row r="151" spans="1:12" x14ac:dyDescent="0.2">
      <c r="A151" t="s">
        <v>382</v>
      </c>
      <c r="B151" t="s">
        <v>382</v>
      </c>
      <c r="C151" s="66">
        <v>2688</v>
      </c>
      <c r="D151" t="s">
        <v>370</v>
      </c>
      <c r="E151" s="68" t="s">
        <v>369</v>
      </c>
      <c r="F151" t="s">
        <v>139</v>
      </c>
      <c r="G151" t="s">
        <v>139</v>
      </c>
      <c r="H151" t="s">
        <v>139</v>
      </c>
      <c r="I151" t="s">
        <v>139</v>
      </c>
      <c r="J151" t="s">
        <v>139</v>
      </c>
      <c r="K151" t="s">
        <v>139</v>
      </c>
      <c r="L151" s="67">
        <v>16</v>
      </c>
    </row>
    <row r="152" spans="1:12" x14ac:dyDescent="0.2">
      <c r="A152" t="s">
        <v>382</v>
      </c>
      <c r="B152" t="s">
        <v>382</v>
      </c>
      <c r="C152" s="68" t="s">
        <v>385</v>
      </c>
      <c r="D152" t="s">
        <v>372</v>
      </c>
      <c r="E152" s="68" t="s">
        <v>371</v>
      </c>
      <c r="F152" t="s">
        <v>139</v>
      </c>
      <c r="G152" t="s">
        <v>139</v>
      </c>
      <c r="H152" t="s">
        <v>139</v>
      </c>
      <c r="I152" t="s">
        <v>139</v>
      </c>
      <c r="J152" t="s">
        <v>139</v>
      </c>
      <c r="K152" t="s">
        <v>139</v>
      </c>
      <c r="L152" s="67">
        <v>16</v>
      </c>
    </row>
    <row r="153" spans="1:12" x14ac:dyDescent="0.2">
      <c r="A153" t="s">
        <v>382</v>
      </c>
      <c r="B153" t="s">
        <v>382</v>
      </c>
      <c r="C153" s="68" t="s">
        <v>559</v>
      </c>
      <c r="D153" t="s">
        <v>374</v>
      </c>
      <c r="E153" s="68" t="s">
        <v>373</v>
      </c>
      <c r="F153" t="s">
        <v>139</v>
      </c>
      <c r="G153" t="s">
        <v>139</v>
      </c>
      <c r="H153" t="s">
        <v>139</v>
      </c>
      <c r="I153" t="s">
        <v>139</v>
      </c>
      <c r="J153" t="s">
        <v>139</v>
      </c>
      <c r="K153" t="s">
        <v>139</v>
      </c>
      <c r="L153" s="67">
        <v>106</v>
      </c>
    </row>
    <row r="154" spans="1:12" x14ac:dyDescent="0.2">
      <c r="A154" t="s">
        <v>382</v>
      </c>
      <c r="B154" t="s">
        <v>382</v>
      </c>
      <c r="C154" s="68" t="s">
        <v>559</v>
      </c>
      <c r="D154" t="s">
        <v>375</v>
      </c>
      <c r="E154" s="68">
        <v>56400</v>
      </c>
      <c r="F154" t="s">
        <v>139</v>
      </c>
      <c r="G154" t="s">
        <v>139</v>
      </c>
      <c r="H154" t="s">
        <v>139</v>
      </c>
      <c r="I154" t="s">
        <v>139</v>
      </c>
      <c r="J154" t="s">
        <v>139</v>
      </c>
      <c r="K154" t="s">
        <v>139</v>
      </c>
      <c r="L154" s="67">
        <v>32</v>
      </c>
    </row>
    <row r="155" spans="1:12" x14ac:dyDescent="0.2">
      <c r="A155" t="s">
        <v>382</v>
      </c>
      <c r="B155" t="s">
        <v>382</v>
      </c>
      <c r="C155" s="68" t="s">
        <v>559</v>
      </c>
      <c r="D155" t="s">
        <v>376</v>
      </c>
      <c r="E155" s="66">
        <v>125104</v>
      </c>
      <c r="L155" s="67">
        <v>0</v>
      </c>
    </row>
    <row r="156" spans="1:12" x14ac:dyDescent="0.2">
      <c r="A156" t="s">
        <v>382</v>
      </c>
      <c r="B156" t="s">
        <v>382</v>
      </c>
      <c r="C156" s="68" t="s">
        <v>559</v>
      </c>
      <c r="D156" t="s">
        <v>377</v>
      </c>
      <c r="E156" s="68">
        <v>125108</v>
      </c>
      <c r="F156" t="s">
        <v>139</v>
      </c>
      <c r="G156" t="s">
        <v>139</v>
      </c>
      <c r="H156" t="s">
        <v>139</v>
      </c>
      <c r="I156" t="s">
        <v>139</v>
      </c>
      <c r="J156" t="s">
        <v>139</v>
      </c>
      <c r="K156" t="s">
        <v>139</v>
      </c>
      <c r="L156" s="67">
        <v>0</v>
      </c>
    </row>
    <row r="157" spans="1:12" x14ac:dyDescent="0.2">
      <c r="A157" t="s">
        <v>382</v>
      </c>
      <c r="B157" t="s">
        <v>382</v>
      </c>
      <c r="C157" s="68" t="s">
        <v>559</v>
      </c>
      <c r="D157" t="s">
        <v>378</v>
      </c>
      <c r="E157" s="68">
        <v>71400</v>
      </c>
      <c r="F157" t="s">
        <v>139</v>
      </c>
      <c r="G157" t="s">
        <v>139</v>
      </c>
      <c r="H157" t="s">
        <v>139</v>
      </c>
      <c r="I157" t="s">
        <v>139</v>
      </c>
      <c r="J157" t="s">
        <v>139</v>
      </c>
      <c r="K157" t="s">
        <v>139</v>
      </c>
      <c r="L157" s="67">
        <v>31</v>
      </c>
    </row>
    <row r="158" spans="1:12" x14ac:dyDescent="0.2">
      <c r="A158" t="s">
        <v>382</v>
      </c>
      <c r="B158" t="s">
        <v>382</v>
      </c>
      <c r="C158" s="68" t="s">
        <v>559</v>
      </c>
      <c r="D158" t="s">
        <v>379</v>
      </c>
      <c r="E158" s="68">
        <v>71810</v>
      </c>
      <c r="F158" t="s">
        <v>139</v>
      </c>
      <c r="G158" t="s">
        <v>139</v>
      </c>
      <c r="H158" t="s">
        <v>139</v>
      </c>
      <c r="I158" t="s">
        <v>139</v>
      </c>
      <c r="J158" t="s">
        <v>139</v>
      </c>
      <c r="K158" t="s">
        <v>139</v>
      </c>
      <c r="L158" s="67">
        <v>0</v>
      </c>
    </row>
    <row r="159" spans="1:12" x14ac:dyDescent="0.2">
      <c r="A159" t="s">
        <v>382</v>
      </c>
      <c r="B159" t="s">
        <v>382</v>
      </c>
      <c r="C159" s="68" t="s">
        <v>559</v>
      </c>
      <c r="D159" t="s">
        <v>380</v>
      </c>
      <c r="E159" s="68">
        <v>7110050</v>
      </c>
      <c r="F159" t="s">
        <v>139</v>
      </c>
      <c r="G159" t="s">
        <v>139</v>
      </c>
      <c r="H159" t="s">
        <v>139</v>
      </c>
      <c r="I159" t="s">
        <v>139</v>
      </c>
      <c r="J159" t="s">
        <v>139</v>
      </c>
      <c r="K159" t="s">
        <v>139</v>
      </c>
      <c r="L159" s="67">
        <v>0</v>
      </c>
    </row>
    <row r="160" spans="1:12" x14ac:dyDescent="0.2">
      <c r="A160" t="s">
        <v>382</v>
      </c>
      <c r="B160" t="s">
        <v>382</v>
      </c>
      <c r="C160" s="68" t="s">
        <v>361</v>
      </c>
      <c r="D160" t="s">
        <v>381</v>
      </c>
      <c r="E160" s="68">
        <v>7110060</v>
      </c>
      <c r="F160" t="s">
        <v>139</v>
      </c>
      <c r="G160" t="s">
        <v>139</v>
      </c>
      <c r="H160" t="s">
        <v>139</v>
      </c>
      <c r="I160" t="s">
        <v>139</v>
      </c>
      <c r="J160" t="s">
        <v>139</v>
      </c>
      <c r="K160" t="s">
        <v>139</v>
      </c>
      <c r="L160" s="67">
        <v>0</v>
      </c>
    </row>
    <row r="161" spans="1:12" x14ac:dyDescent="0.2">
      <c r="A161" t="s">
        <v>382</v>
      </c>
      <c r="B161" t="s">
        <v>382</v>
      </c>
      <c r="C161" s="68" t="s">
        <v>559</v>
      </c>
      <c r="E161" s="68"/>
      <c r="L161" s="67"/>
    </row>
    <row r="162" spans="1:12" x14ac:dyDescent="0.2">
      <c r="A162" t="s">
        <v>382</v>
      </c>
      <c r="B162" t="s">
        <v>382</v>
      </c>
      <c r="C162" s="68" t="s">
        <v>559</v>
      </c>
      <c r="D162" t="s">
        <v>383</v>
      </c>
      <c r="E162" s="66">
        <v>2678</v>
      </c>
      <c r="F162" s="67">
        <v>644</v>
      </c>
      <c r="G162" s="67">
        <v>650</v>
      </c>
      <c r="H162" s="67">
        <v>660</v>
      </c>
      <c r="I162" s="67">
        <v>682</v>
      </c>
      <c r="J162" s="67">
        <v>721</v>
      </c>
      <c r="K162" s="67">
        <v>793</v>
      </c>
      <c r="L162" t="s">
        <v>139</v>
      </c>
    </row>
    <row r="163" spans="1:12" x14ac:dyDescent="0.2">
      <c r="A163" t="s">
        <v>382</v>
      </c>
      <c r="B163" t="s">
        <v>382</v>
      </c>
      <c r="C163" s="68" t="s">
        <v>559</v>
      </c>
      <c r="D163" t="s">
        <v>384</v>
      </c>
      <c r="E163" s="66">
        <v>2688</v>
      </c>
      <c r="F163" s="67">
        <v>666</v>
      </c>
      <c r="G163" s="67">
        <v>672</v>
      </c>
      <c r="H163" s="67">
        <v>682</v>
      </c>
      <c r="I163" s="67">
        <v>706</v>
      </c>
      <c r="J163" s="67">
        <v>746</v>
      </c>
      <c r="K163" s="67">
        <v>820</v>
      </c>
      <c r="L163" t="s">
        <v>139</v>
      </c>
    </row>
    <row r="164" spans="1:12" x14ac:dyDescent="0.2">
      <c r="C164" s="68"/>
      <c r="D164" t="s">
        <v>386</v>
      </c>
      <c r="E164" s="68" t="s">
        <v>385</v>
      </c>
      <c r="F164" s="67">
        <v>690</v>
      </c>
      <c r="G164" s="67">
        <v>696</v>
      </c>
      <c r="H164" s="67">
        <v>707</v>
      </c>
      <c r="I164" s="67">
        <v>730</v>
      </c>
      <c r="J164" s="67">
        <v>772</v>
      </c>
      <c r="K164" s="67">
        <v>849</v>
      </c>
      <c r="L164" t="s">
        <v>139</v>
      </c>
    </row>
    <row r="165" spans="1:12" x14ac:dyDescent="0.2">
      <c r="A165" t="s">
        <v>389</v>
      </c>
      <c r="B165" t="s">
        <v>389</v>
      </c>
      <c r="C165" s="66">
        <v>4501</v>
      </c>
      <c r="D165" t="s">
        <v>349</v>
      </c>
      <c r="E165" s="68">
        <v>99561</v>
      </c>
      <c r="F165" t="s">
        <v>139</v>
      </c>
      <c r="G165" t="s">
        <v>139</v>
      </c>
      <c r="H165" t="s">
        <v>139</v>
      </c>
      <c r="I165" t="s">
        <v>139</v>
      </c>
      <c r="J165" t="s">
        <v>139</v>
      </c>
      <c r="K165" t="s">
        <v>139</v>
      </c>
      <c r="L165" s="67">
        <v>39</v>
      </c>
    </row>
    <row r="166" spans="1:12" x14ac:dyDescent="0.2">
      <c r="A166" t="s">
        <v>389</v>
      </c>
      <c r="B166" t="s">
        <v>389</v>
      </c>
      <c r="C166" s="66">
        <v>4502</v>
      </c>
      <c r="D166" t="s">
        <v>350</v>
      </c>
      <c r="E166" s="68">
        <v>99560</v>
      </c>
      <c r="F166" t="s">
        <v>139</v>
      </c>
      <c r="G166" t="s">
        <v>139</v>
      </c>
      <c r="H166" t="s">
        <v>139</v>
      </c>
      <c r="I166" t="s">
        <v>139</v>
      </c>
      <c r="J166" t="s">
        <v>139</v>
      </c>
      <c r="K166" t="s">
        <v>139</v>
      </c>
      <c r="L166" s="67">
        <v>39</v>
      </c>
    </row>
    <row r="167" spans="1:12" x14ac:dyDescent="0.2">
      <c r="A167" t="s">
        <v>389</v>
      </c>
      <c r="B167" t="s">
        <v>389</v>
      </c>
      <c r="C167" s="66">
        <v>4503</v>
      </c>
      <c r="D167" t="s">
        <v>358</v>
      </c>
      <c r="E167" s="68" t="s">
        <v>357</v>
      </c>
      <c r="F167" t="s">
        <v>139</v>
      </c>
      <c r="G167" t="s">
        <v>139</v>
      </c>
      <c r="H167" t="s">
        <v>139</v>
      </c>
      <c r="I167" t="s">
        <v>139</v>
      </c>
      <c r="J167" t="s">
        <v>139</v>
      </c>
      <c r="K167" t="s">
        <v>139</v>
      </c>
      <c r="L167" s="67">
        <v>22</v>
      </c>
    </row>
    <row r="168" spans="1:12" x14ac:dyDescent="0.2">
      <c r="A168" t="s">
        <v>389</v>
      </c>
      <c r="B168" t="s">
        <v>389</v>
      </c>
      <c r="C168" s="66">
        <v>4511</v>
      </c>
      <c r="D168" t="s">
        <v>388</v>
      </c>
      <c r="E168" s="68" t="s">
        <v>387</v>
      </c>
      <c r="F168" t="s">
        <v>139</v>
      </c>
      <c r="G168" t="s">
        <v>139</v>
      </c>
      <c r="H168" t="s">
        <v>139</v>
      </c>
      <c r="I168" t="s">
        <v>139</v>
      </c>
      <c r="J168" t="s">
        <v>139</v>
      </c>
      <c r="K168" t="s">
        <v>139</v>
      </c>
      <c r="L168" s="67">
        <v>0</v>
      </c>
    </row>
    <row r="169" spans="1:12" x14ac:dyDescent="0.2">
      <c r="A169" t="s">
        <v>389</v>
      </c>
      <c r="B169" t="s">
        <v>389</v>
      </c>
      <c r="C169" s="66">
        <v>4512</v>
      </c>
      <c r="D169" t="s">
        <v>368</v>
      </c>
      <c r="E169" s="68" t="s">
        <v>365</v>
      </c>
      <c r="F169" t="s">
        <v>139</v>
      </c>
      <c r="G169" t="s">
        <v>139</v>
      </c>
      <c r="H169" t="s">
        <v>139</v>
      </c>
      <c r="I169" t="s">
        <v>139</v>
      </c>
      <c r="J169" t="s">
        <v>139</v>
      </c>
      <c r="K169" t="s">
        <v>139</v>
      </c>
      <c r="L169" s="67">
        <v>50</v>
      </c>
    </row>
    <row r="170" spans="1:12" x14ac:dyDescent="0.2">
      <c r="A170" t="s">
        <v>389</v>
      </c>
      <c r="B170" t="s">
        <v>389</v>
      </c>
      <c r="C170" s="66">
        <v>4513</v>
      </c>
      <c r="D170" t="s">
        <v>370</v>
      </c>
      <c r="E170" s="68" t="s">
        <v>369</v>
      </c>
      <c r="F170" t="s">
        <v>139</v>
      </c>
      <c r="G170" t="s">
        <v>139</v>
      </c>
      <c r="H170" t="s">
        <v>139</v>
      </c>
      <c r="I170" t="s">
        <v>139</v>
      </c>
      <c r="J170" t="s">
        <v>139</v>
      </c>
      <c r="K170" t="s">
        <v>139</v>
      </c>
      <c r="L170" s="67">
        <v>16</v>
      </c>
    </row>
    <row r="171" spans="1:12" x14ac:dyDescent="0.2">
      <c r="A171" t="s">
        <v>389</v>
      </c>
      <c r="B171" t="s">
        <v>389</v>
      </c>
      <c r="C171" s="66">
        <v>4521</v>
      </c>
      <c r="D171" t="s">
        <v>372</v>
      </c>
      <c r="E171" s="68" t="s">
        <v>371</v>
      </c>
      <c r="F171" t="s">
        <v>139</v>
      </c>
      <c r="G171" t="s">
        <v>139</v>
      </c>
      <c r="H171" t="s">
        <v>139</v>
      </c>
      <c r="I171" t="s">
        <v>139</v>
      </c>
      <c r="J171" t="s">
        <v>139</v>
      </c>
      <c r="K171" t="s">
        <v>139</v>
      </c>
      <c r="L171" s="67">
        <v>16</v>
      </c>
    </row>
    <row r="172" spans="1:12" x14ac:dyDescent="0.2">
      <c r="A172" t="s">
        <v>389</v>
      </c>
      <c r="B172" t="s">
        <v>389</v>
      </c>
      <c r="C172" s="66">
        <v>4522</v>
      </c>
      <c r="D172" t="s">
        <v>374</v>
      </c>
      <c r="E172" s="68" t="s">
        <v>373</v>
      </c>
      <c r="F172" t="s">
        <v>139</v>
      </c>
      <c r="G172" t="s">
        <v>139</v>
      </c>
      <c r="H172" t="s">
        <v>139</v>
      </c>
      <c r="I172" t="s">
        <v>139</v>
      </c>
      <c r="J172" t="s">
        <v>139</v>
      </c>
      <c r="K172" t="s">
        <v>139</v>
      </c>
      <c r="L172" s="67">
        <v>106</v>
      </c>
    </row>
    <row r="173" spans="1:12" x14ac:dyDescent="0.2">
      <c r="A173" t="s">
        <v>389</v>
      </c>
      <c r="B173" t="s">
        <v>389</v>
      </c>
      <c r="C173" s="66">
        <v>4523</v>
      </c>
      <c r="D173" t="s">
        <v>362</v>
      </c>
      <c r="E173" s="68" t="s">
        <v>361</v>
      </c>
      <c r="F173" t="s">
        <v>139</v>
      </c>
      <c r="G173" t="s">
        <v>139</v>
      </c>
      <c r="H173" t="s">
        <v>139</v>
      </c>
      <c r="I173" t="s">
        <v>139</v>
      </c>
      <c r="J173" t="s">
        <v>139</v>
      </c>
      <c r="K173" t="s">
        <v>139</v>
      </c>
      <c r="L173" s="67">
        <v>88</v>
      </c>
    </row>
    <row r="174" spans="1:12" x14ac:dyDescent="0.2">
      <c r="A174" t="s">
        <v>389</v>
      </c>
      <c r="B174" t="s">
        <v>389</v>
      </c>
      <c r="C174" s="66">
        <v>4545</v>
      </c>
      <c r="D174" t="s">
        <v>377</v>
      </c>
      <c r="E174" s="66">
        <v>125104</v>
      </c>
      <c r="F174" t="s">
        <v>139</v>
      </c>
      <c r="G174" t="s">
        <v>139</v>
      </c>
      <c r="H174" t="s">
        <v>139</v>
      </c>
      <c r="I174" t="s">
        <v>139</v>
      </c>
      <c r="J174" t="s">
        <v>139</v>
      </c>
      <c r="K174" t="s">
        <v>139</v>
      </c>
      <c r="L174" s="67">
        <v>0</v>
      </c>
    </row>
    <row r="175" spans="1:12" x14ac:dyDescent="0.2">
      <c r="A175" t="s">
        <v>389</v>
      </c>
      <c r="B175" t="s">
        <v>389</v>
      </c>
      <c r="C175" s="66">
        <v>4532</v>
      </c>
      <c r="D175" t="s">
        <v>376</v>
      </c>
      <c r="E175" s="68">
        <v>125108</v>
      </c>
      <c r="F175" t="s">
        <v>139</v>
      </c>
      <c r="G175" t="s">
        <v>139</v>
      </c>
      <c r="H175" t="s">
        <v>139</v>
      </c>
      <c r="I175" t="s">
        <v>139</v>
      </c>
      <c r="J175" t="s">
        <v>139</v>
      </c>
      <c r="K175" t="s">
        <v>139</v>
      </c>
      <c r="L175" s="67">
        <v>0</v>
      </c>
    </row>
    <row r="176" spans="1:12" x14ac:dyDescent="0.2">
      <c r="A176" t="s">
        <v>389</v>
      </c>
      <c r="B176" t="s">
        <v>389</v>
      </c>
      <c r="C176" s="66">
        <v>4533</v>
      </c>
      <c r="D176" t="s">
        <v>379</v>
      </c>
      <c r="E176" s="68">
        <v>71810</v>
      </c>
      <c r="F176" t="s">
        <v>139</v>
      </c>
      <c r="G176" t="s">
        <v>139</v>
      </c>
      <c r="H176" t="s">
        <v>139</v>
      </c>
      <c r="I176" t="s">
        <v>139</v>
      </c>
      <c r="J176" t="s">
        <v>139</v>
      </c>
      <c r="K176" t="s">
        <v>139</v>
      </c>
      <c r="L176" s="67">
        <v>0</v>
      </c>
    </row>
    <row r="177" spans="1:12" x14ac:dyDescent="0.2">
      <c r="A177" t="s">
        <v>389</v>
      </c>
      <c r="B177" t="s">
        <v>389</v>
      </c>
      <c r="C177" s="68" t="s">
        <v>559</v>
      </c>
      <c r="E177" s="68"/>
      <c r="L177" s="67"/>
    </row>
    <row r="178" spans="1:12" x14ac:dyDescent="0.2">
      <c r="A178" t="s">
        <v>389</v>
      </c>
      <c r="B178" t="s">
        <v>389</v>
      </c>
      <c r="C178" s="68" t="s">
        <v>559</v>
      </c>
      <c r="D178" t="s">
        <v>390</v>
      </c>
      <c r="E178" s="66">
        <v>4501</v>
      </c>
      <c r="F178" s="67">
        <v>520</v>
      </c>
      <c r="G178" s="67">
        <v>525</v>
      </c>
      <c r="H178" s="67">
        <v>533</v>
      </c>
      <c r="I178" s="67">
        <v>552</v>
      </c>
      <c r="J178" s="67">
        <v>583</v>
      </c>
      <c r="K178" s="67">
        <v>641</v>
      </c>
      <c r="L178" t="s">
        <v>139</v>
      </c>
    </row>
    <row r="179" spans="1:12" x14ac:dyDescent="0.2">
      <c r="A179" t="s">
        <v>389</v>
      </c>
      <c r="B179" t="s">
        <v>389</v>
      </c>
      <c r="C179" s="68" t="s">
        <v>559</v>
      </c>
      <c r="D179" t="s">
        <v>391</v>
      </c>
      <c r="E179" s="66">
        <v>4502</v>
      </c>
      <c r="F179" s="67">
        <v>381</v>
      </c>
      <c r="G179" s="67">
        <v>386</v>
      </c>
      <c r="H179" s="67">
        <v>391</v>
      </c>
      <c r="I179" s="67">
        <v>404</v>
      </c>
      <c r="J179" s="67">
        <v>427</v>
      </c>
      <c r="K179" s="67">
        <v>470</v>
      </c>
      <c r="L179" t="s">
        <v>139</v>
      </c>
    </row>
    <row r="180" spans="1:12" x14ac:dyDescent="0.2">
      <c r="A180" t="s">
        <v>389</v>
      </c>
      <c r="B180" t="s">
        <v>389</v>
      </c>
      <c r="C180" s="68" t="s">
        <v>559</v>
      </c>
      <c r="D180" t="s">
        <v>392</v>
      </c>
      <c r="E180" s="66">
        <v>4503</v>
      </c>
      <c r="F180" s="67">
        <v>329</v>
      </c>
      <c r="G180" s="67">
        <v>333</v>
      </c>
      <c r="H180" s="67">
        <v>338</v>
      </c>
      <c r="I180" s="67">
        <v>350</v>
      </c>
      <c r="J180" s="67">
        <v>369</v>
      </c>
      <c r="K180" s="67">
        <v>406</v>
      </c>
      <c r="L180" t="s">
        <v>139</v>
      </c>
    </row>
    <row r="181" spans="1:12" x14ac:dyDescent="0.2">
      <c r="A181" t="s">
        <v>389</v>
      </c>
      <c r="B181" t="s">
        <v>389</v>
      </c>
      <c r="C181" s="68" t="s">
        <v>559</v>
      </c>
      <c r="D181" t="s">
        <v>393</v>
      </c>
      <c r="E181" s="66">
        <v>4511</v>
      </c>
      <c r="F181" s="67">
        <v>507</v>
      </c>
      <c r="G181" s="67">
        <v>512</v>
      </c>
      <c r="H181" s="67">
        <v>519</v>
      </c>
      <c r="I181" s="67">
        <v>538</v>
      </c>
      <c r="J181" s="67">
        <v>568</v>
      </c>
      <c r="K181" s="67">
        <v>624</v>
      </c>
      <c r="L181" t="s">
        <v>139</v>
      </c>
    </row>
    <row r="182" spans="1:12" x14ac:dyDescent="0.2">
      <c r="A182" t="s">
        <v>389</v>
      </c>
      <c r="B182" t="s">
        <v>389</v>
      </c>
      <c r="C182" s="68" t="s">
        <v>559</v>
      </c>
      <c r="D182" t="s">
        <v>394</v>
      </c>
      <c r="E182" s="66">
        <v>4512</v>
      </c>
      <c r="F182" s="67">
        <v>368</v>
      </c>
      <c r="G182" s="67">
        <v>371</v>
      </c>
      <c r="H182" s="67">
        <v>377</v>
      </c>
      <c r="I182" s="67">
        <v>390</v>
      </c>
      <c r="J182" s="67">
        <v>412</v>
      </c>
      <c r="K182" s="67">
        <v>453</v>
      </c>
      <c r="L182" t="s">
        <v>139</v>
      </c>
    </row>
    <row r="183" spans="1:12" x14ac:dyDescent="0.2">
      <c r="A183" t="s">
        <v>389</v>
      </c>
      <c r="B183" t="s">
        <v>389</v>
      </c>
      <c r="C183" s="68" t="s">
        <v>559</v>
      </c>
      <c r="D183" t="s">
        <v>395</v>
      </c>
      <c r="E183" s="66">
        <v>4513</v>
      </c>
      <c r="F183" s="67">
        <v>315</v>
      </c>
      <c r="G183" s="67">
        <v>318</v>
      </c>
      <c r="H183" s="67">
        <v>323</v>
      </c>
      <c r="I183" s="67">
        <v>334</v>
      </c>
      <c r="J183" s="67">
        <v>353</v>
      </c>
      <c r="K183" s="67">
        <v>389</v>
      </c>
      <c r="L183" t="s">
        <v>139</v>
      </c>
    </row>
    <row r="184" spans="1:12" x14ac:dyDescent="0.2">
      <c r="A184" t="s">
        <v>389</v>
      </c>
      <c r="B184" t="s">
        <v>389</v>
      </c>
      <c r="C184" s="68" t="s">
        <v>559</v>
      </c>
      <c r="D184" t="s">
        <v>396</v>
      </c>
      <c r="E184" s="66">
        <v>4521</v>
      </c>
      <c r="F184" s="67">
        <v>505</v>
      </c>
      <c r="G184" s="67">
        <v>510</v>
      </c>
      <c r="H184" s="67">
        <v>517</v>
      </c>
      <c r="I184" s="67">
        <v>536</v>
      </c>
      <c r="J184" s="67">
        <v>566</v>
      </c>
      <c r="K184" s="67">
        <v>622</v>
      </c>
      <c r="L184" t="s">
        <v>139</v>
      </c>
    </row>
    <row r="185" spans="1:12" x14ac:dyDescent="0.2">
      <c r="A185" t="s">
        <v>389</v>
      </c>
      <c r="B185" t="s">
        <v>389</v>
      </c>
      <c r="C185" s="68" t="s">
        <v>361</v>
      </c>
      <c r="D185" t="s">
        <v>397</v>
      </c>
      <c r="E185" s="66">
        <v>4522</v>
      </c>
      <c r="F185" s="67">
        <v>365</v>
      </c>
      <c r="G185" s="67">
        <v>368</v>
      </c>
      <c r="H185" s="67">
        <v>374</v>
      </c>
      <c r="I185" s="67">
        <v>387</v>
      </c>
      <c r="J185" s="67">
        <v>409</v>
      </c>
      <c r="K185" s="67">
        <v>450</v>
      </c>
      <c r="L185" t="s">
        <v>139</v>
      </c>
    </row>
    <row r="186" spans="1:12" x14ac:dyDescent="0.2">
      <c r="A186" t="s">
        <v>389</v>
      </c>
      <c r="B186" t="s">
        <v>389</v>
      </c>
      <c r="C186" s="68" t="s">
        <v>559</v>
      </c>
      <c r="D186" t="s">
        <v>398</v>
      </c>
      <c r="E186" s="66">
        <v>4523</v>
      </c>
      <c r="F186" s="67">
        <v>313</v>
      </c>
      <c r="G186" s="67">
        <v>316</v>
      </c>
      <c r="H186" s="67">
        <v>320</v>
      </c>
      <c r="I186" s="67">
        <v>332</v>
      </c>
      <c r="J186" s="67">
        <v>351</v>
      </c>
      <c r="K186" s="67">
        <v>386</v>
      </c>
      <c r="L186" t="s">
        <v>139</v>
      </c>
    </row>
    <row r="187" spans="1:12" x14ac:dyDescent="0.2">
      <c r="A187" t="s">
        <v>389</v>
      </c>
      <c r="B187" t="s">
        <v>389</v>
      </c>
      <c r="C187" s="68" t="s">
        <v>559</v>
      </c>
      <c r="D187" t="s">
        <v>399</v>
      </c>
      <c r="E187" s="66">
        <v>4545</v>
      </c>
      <c r="F187" s="67">
        <v>523</v>
      </c>
      <c r="G187" s="67">
        <v>528</v>
      </c>
      <c r="H187" s="67">
        <v>537</v>
      </c>
      <c r="I187" s="67">
        <v>555</v>
      </c>
      <c r="J187" s="67">
        <v>587</v>
      </c>
      <c r="K187" s="67">
        <v>645</v>
      </c>
      <c r="L187" t="s">
        <v>139</v>
      </c>
    </row>
    <row r="188" spans="1:12" x14ac:dyDescent="0.2">
      <c r="A188" t="s">
        <v>389</v>
      </c>
      <c r="B188" t="s">
        <v>389</v>
      </c>
      <c r="C188" s="68" t="s">
        <v>559</v>
      </c>
      <c r="D188" t="s">
        <v>400</v>
      </c>
      <c r="E188" s="66">
        <v>4532</v>
      </c>
      <c r="F188" t="s">
        <v>139</v>
      </c>
      <c r="G188" t="s">
        <v>139</v>
      </c>
      <c r="H188" t="s">
        <v>139</v>
      </c>
      <c r="I188" t="s">
        <v>139</v>
      </c>
      <c r="J188" t="s">
        <v>139</v>
      </c>
      <c r="K188" t="s">
        <v>139</v>
      </c>
      <c r="L188" s="67">
        <v>381</v>
      </c>
    </row>
    <row r="189" spans="1:12" x14ac:dyDescent="0.2">
      <c r="A189" t="s">
        <v>389</v>
      </c>
      <c r="B189" t="s">
        <v>389</v>
      </c>
      <c r="C189" s="68" t="s">
        <v>559</v>
      </c>
      <c r="D189" t="s">
        <v>401</v>
      </c>
      <c r="E189" s="66">
        <v>4533</v>
      </c>
      <c r="F189" t="s">
        <v>139</v>
      </c>
      <c r="G189" t="s">
        <v>139</v>
      </c>
      <c r="H189" t="s">
        <v>139</v>
      </c>
      <c r="I189" t="s">
        <v>139</v>
      </c>
      <c r="J189" t="s">
        <v>139</v>
      </c>
      <c r="K189" t="s">
        <v>139</v>
      </c>
      <c r="L189" s="67">
        <v>328</v>
      </c>
    </row>
    <row r="190" spans="1:12" x14ac:dyDescent="0.2">
      <c r="A190" t="s">
        <v>389</v>
      </c>
      <c r="B190" t="s">
        <v>389</v>
      </c>
      <c r="C190" s="68" t="s">
        <v>559</v>
      </c>
      <c r="D190" s="61" t="s">
        <v>575</v>
      </c>
      <c r="E190" s="68">
        <v>42000</v>
      </c>
      <c r="F190" t="s">
        <v>139</v>
      </c>
      <c r="G190" t="s">
        <v>139</v>
      </c>
      <c r="H190" t="s">
        <v>139</v>
      </c>
      <c r="I190" t="s">
        <v>139</v>
      </c>
      <c r="J190" t="s">
        <v>139</v>
      </c>
      <c r="K190" t="s">
        <v>139</v>
      </c>
      <c r="L190" s="67">
        <v>-22</v>
      </c>
    </row>
    <row r="191" spans="1:12" x14ac:dyDescent="0.2">
      <c r="A191" t="s">
        <v>389</v>
      </c>
      <c r="B191" t="s">
        <v>389</v>
      </c>
      <c r="C191" s="68" t="s">
        <v>559</v>
      </c>
      <c r="D191" t="s">
        <v>272</v>
      </c>
      <c r="E191" s="68" t="s">
        <v>271</v>
      </c>
      <c r="F191" t="s">
        <v>139</v>
      </c>
      <c r="G191" t="s">
        <v>139</v>
      </c>
      <c r="H191" t="s">
        <v>139</v>
      </c>
      <c r="I191" t="s">
        <v>139</v>
      </c>
      <c r="J191" t="s">
        <v>139</v>
      </c>
      <c r="K191" t="s">
        <v>139</v>
      </c>
      <c r="L191" s="67">
        <v>-22</v>
      </c>
    </row>
    <row r="192" spans="1:12" x14ac:dyDescent="0.2">
      <c r="A192" t="s">
        <v>389</v>
      </c>
      <c r="B192" t="s">
        <v>389</v>
      </c>
      <c r="C192" s="68" t="s">
        <v>559</v>
      </c>
      <c r="D192" t="s">
        <v>274</v>
      </c>
      <c r="E192" s="68" t="s">
        <v>269</v>
      </c>
      <c r="F192" t="s">
        <v>139</v>
      </c>
      <c r="G192" t="s">
        <v>139</v>
      </c>
      <c r="H192" t="s">
        <v>139</v>
      </c>
      <c r="I192" t="s">
        <v>139</v>
      </c>
      <c r="J192" t="s">
        <v>139</v>
      </c>
      <c r="K192" t="s">
        <v>139</v>
      </c>
      <c r="L192" s="67">
        <v>-22</v>
      </c>
    </row>
    <row r="193" spans="1:12" x14ac:dyDescent="0.2">
      <c r="A193" t="s">
        <v>389</v>
      </c>
      <c r="B193" t="s">
        <v>389</v>
      </c>
      <c r="C193" s="68" t="s">
        <v>559</v>
      </c>
      <c r="D193" t="s">
        <v>268</v>
      </c>
      <c r="E193" s="68" t="s">
        <v>267</v>
      </c>
      <c r="F193" t="s">
        <v>139</v>
      </c>
      <c r="G193" t="s">
        <v>139</v>
      </c>
      <c r="H193" t="s">
        <v>139</v>
      </c>
      <c r="I193" t="s">
        <v>139</v>
      </c>
      <c r="J193" t="s">
        <v>139</v>
      </c>
      <c r="K193" t="s">
        <v>139</v>
      </c>
      <c r="L193" s="67">
        <v>-22</v>
      </c>
    </row>
    <row r="194" spans="1:12" x14ac:dyDescent="0.2">
      <c r="A194" t="s">
        <v>389</v>
      </c>
      <c r="B194" t="s">
        <v>389</v>
      </c>
      <c r="C194" s="68" t="s">
        <v>559</v>
      </c>
      <c r="D194" t="s">
        <v>270</v>
      </c>
      <c r="E194" s="68" t="s">
        <v>353</v>
      </c>
      <c r="F194" t="s">
        <v>139</v>
      </c>
      <c r="G194" t="s">
        <v>139</v>
      </c>
      <c r="H194" t="s">
        <v>139</v>
      </c>
      <c r="I194" t="s">
        <v>139</v>
      </c>
      <c r="J194" t="s">
        <v>139</v>
      </c>
      <c r="K194" t="s">
        <v>139</v>
      </c>
      <c r="L194" s="67">
        <v>-22</v>
      </c>
    </row>
    <row r="195" spans="1:12" x14ac:dyDescent="0.2">
      <c r="A195" t="s">
        <v>389</v>
      </c>
      <c r="B195" t="s">
        <v>389</v>
      </c>
      <c r="C195" s="68" t="s">
        <v>559</v>
      </c>
      <c r="D195" t="s">
        <v>354</v>
      </c>
      <c r="E195" s="68" t="s">
        <v>355</v>
      </c>
      <c r="F195" t="s">
        <v>139</v>
      </c>
      <c r="G195" t="s">
        <v>139</v>
      </c>
      <c r="H195" t="s">
        <v>139</v>
      </c>
      <c r="I195" t="s">
        <v>139</v>
      </c>
      <c r="J195" t="s">
        <v>139</v>
      </c>
      <c r="K195" t="s">
        <v>139</v>
      </c>
      <c r="L195" s="67">
        <v>-12</v>
      </c>
    </row>
    <row r="196" spans="1:12" x14ac:dyDescent="0.2">
      <c r="A196" t="s">
        <v>389</v>
      </c>
      <c r="B196" t="s">
        <v>389</v>
      </c>
      <c r="C196" s="68" t="s">
        <v>559</v>
      </c>
      <c r="D196" t="s">
        <v>356</v>
      </c>
      <c r="E196" s="68" t="s">
        <v>357</v>
      </c>
      <c r="F196" t="s">
        <v>139</v>
      </c>
      <c r="G196" t="s">
        <v>139</v>
      </c>
      <c r="H196" t="s">
        <v>139</v>
      </c>
      <c r="I196" t="s">
        <v>139</v>
      </c>
      <c r="J196" t="s">
        <v>139</v>
      </c>
      <c r="K196" t="s">
        <v>139</v>
      </c>
      <c r="L196" s="67">
        <v>-12</v>
      </c>
    </row>
    <row r="197" spans="1:12" x14ac:dyDescent="0.2">
      <c r="C197" s="68"/>
      <c r="D197" t="s">
        <v>360</v>
      </c>
      <c r="E197" s="68" t="s">
        <v>359</v>
      </c>
      <c r="F197" t="s">
        <v>139</v>
      </c>
      <c r="G197" t="s">
        <v>139</v>
      </c>
      <c r="H197" t="s">
        <v>139</v>
      </c>
      <c r="I197" t="s">
        <v>139</v>
      </c>
      <c r="J197" t="s">
        <v>139</v>
      </c>
      <c r="K197" t="s">
        <v>139</v>
      </c>
      <c r="L197" s="67">
        <v>0</v>
      </c>
    </row>
    <row r="198" spans="1:12" x14ac:dyDescent="0.2">
      <c r="A198" t="s">
        <v>560</v>
      </c>
      <c r="B198" t="s">
        <v>560</v>
      </c>
      <c r="C198" s="66">
        <v>5410</v>
      </c>
      <c r="D198" t="s">
        <v>362</v>
      </c>
      <c r="E198" s="68" t="s">
        <v>361</v>
      </c>
      <c r="F198" t="s">
        <v>139</v>
      </c>
      <c r="G198" t="s">
        <v>139</v>
      </c>
      <c r="H198" t="s">
        <v>139</v>
      </c>
      <c r="I198" t="s">
        <v>139</v>
      </c>
      <c r="J198" t="s">
        <v>139</v>
      </c>
      <c r="K198" t="s">
        <v>139</v>
      </c>
      <c r="L198" s="67">
        <v>88</v>
      </c>
    </row>
    <row r="199" spans="1:12" x14ac:dyDescent="0.2">
      <c r="A199" t="s">
        <v>560</v>
      </c>
      <c r="B199" t="s">
        <v>560</v>
      </c>
      <c r="C199" s="66">
        <v>5411</v>
      </c>
      <c r="D199" t="s">
        <v>364</v>
      </c>
      <c r="E199" s="68" t="s">
        <v>363</v>
      </c>
      <c r="F199" t="s">
        <v>139</v>
      </c>
      <c r="G199" t="s">
        <v>139</v>
      </c>
      <c r="H199" t="s">
        <v>139</v>
      </c>
      <c r="I199" t="s">
        <v>139</v>
      </c>
      <c r="J199" t="s">
        <v>139</v>
      </c>
      <c r="K199" t="s">
        <v>139</v>
      </c>
      <c r="L199" s="67">
        <v>0</v>
      </c>
    </row>
    <row r="200" spans="1:12" x14ac:dyDescent="0.2">
      <c r="A200" t="s">
        <v>560</v>
      </c>
      <c r="B200" t="s">
        <v>560</v>
      </c>
      <c r="C200" s="66">
        <v>5415</v>
      </c>
      <c r="D200" t="s">
        <v>366</v>
      </c>
      <c r="E200" s="68" t="s">
        <v>365</v>
      </c>
      <c r="L200" s="67">
        <v>0</v>
      </c>
    </row>
    <row r="201" spans="1:12" x14ac:dyDescent="0.2">
      <c r="A201" t="s">
        <v>560</v>
      </c>
      <c r="B201" t="s">
        <v>560</v>
      </c>
      <c r="C201" s="66">
        <v>5416</v>
      </c>
      <c r="D201" t="s">
        <v>368</v>
      </c>
      <c r="E201" s="68" t="s">
        <v>367</v>
      </c>
      <c r="F201" t="s">
        <v>139</v>
      </c>
      <c r="G201" t="s">
        <v>139</v>
      </c>
      <c r="H201" t="s">
        <v>139</v>
      </c>
      <c r="I201" t="s">
        <v>139</v>
      </c>
      <c r="J201" t="s">
        <v>139</v>
      </c>
      <c r="K201" t="s">
        <v>139</v>
      </c>
      <c r="L201" s="67">
        <v>50</v>
      </c>
    </row>
    <row r="202" spans="1:12" x14ac:dyDescent="0.2">
      <c r="A202" t="s">
        <v>560</v>
      </c>
      <c r="B202" t="s">
        <v>560</v>
      </c>
      <c r="C202" s="68" t="s">
        <v>559</v>
      </c>
      <c r="D202" t="s">
        <v>370</v>
      </c>
      <c r="E202" s="68" t="s">
        <v>369</v>
      </c>
      <c r="F202" t="s">
        <v>139</v>
      </c>
      <c r="G202" t="s">
        <v>139</v>
      </c>
      <c r="H202" t="s">
        <v>139</v>
      </c>
      <c r="I202" t="s">
        <v>139</v>
      </c>
      <c r="J202" t="s">
        <v>139</v>
      </c>
      <c r="K202" t="s">
        <v>139</v>
      </c>
      <c r="L202" s="67">
        <v>16</v>
      </c>
    </row>
    <row r="203" spans="1:12" x14ac:dyDescent="0.2">
      <c r="C203" s="68"/>
      <c r="D203" t="s">
        <v>372</v>
      </c>
      <c r="E203" s="68" t="s">
        <v>371</v>
      </c>
      <c r="F203" t="s">
        <v>139</v>
      </c>
      <c r="G203" t="s">
        <v>139</v>
      </c>
      <c r="H203" t="s">
        <v>139</v>
      </c>
      <c r="I203" t="s">
        <v>139</v>
      </c>
      <c r="J203" t="s">
        <v>139</v>
      </c>
      <c r="K203" t="s">
        <v>139</v>
      </c>
      <c r="L203" s="67">
        <v>16</v>
      </c>
    </row>
    <row r="204" spans="1:12" x14ac:dyDescent="0.2">
      <c r="A204" t="s">
        <v>561</v>
      </c>
      <c r="B204" t="s">
        <v>561</v>
      </c>
      <c r="C204" s="66">
        <v>5440</v>
      </c>
      <c r="D204" t="s">
        <v>374</v>
      </c>
      <c r="E204" s="68" t="s">
        <v>373</v>
      </c>
      <c r="F204" t="s">
        <v>139</v>
      </c>
      <c r="G204" t="s">
        <v>139</v>
      </c>
      <c r="H204" t="s">
        <v>139</v>
      </c>
      <c r="I204" t="s">
        <v>139</v>
      </c>
      <c r="J204" t="s">
        <v>139</v>
      </c>
      <c r="K204" t="s">
        <v>139</v>
      </c>
      <c r="L204" s="67">
        <v>106</v>
      </c>
    </row>
    <row r="205" spans="1:12" x14ac:dyDescent="0.2">
      <c r="A205" t="s">
        <v>561</v>
      </c>
      <c r="B205" t="s">
        <v>561</v>
      </c>
      <c r="C205" s="66">
        <v>5445</v>
      </c>
      <c r="D205" t="s">
        <v>402</v>
      </c>
      <c r="E205" s="68">
        <v>56400</v>
      </c>
      <c r="F205" t="s">
        <v>139</v>
      </c>
      <c r="G205" t="s">
        <v>139</v>
      </c>
      <c r="H205" t="s">
        <v>139</v>
      </c>
      <c r="I205" t="s">
        <v>139</v>
      </c>
      <c r="J205" t="s">
        <v>139</v>
      </c>
      <c r="K205" t="s">
        <v>139</v>
      </c>
      <c r="L205" s="67">
        <v>32</v>
      </c>
    </row>
    <row r="206" spans="1:12" x14ac:dyDescent="0.2">
      <c r="A206" t="s">
        <v>561</v>
      </c>
      <c r="B206" t="s">
        <v>561</v>
      </c>
      <c r="C206" s="68" t="s">
        <v>559</v>
      </c>
      <c r="D206" t="s">
        <v>376</v>
      </c>
      <c r="E206" s="68">
        <v>125104</v>
      </c>
      <c r="F206" t="s">
        <v>139</v>
      </c>
      <c r="G206" t="s">
        <v>139</v>
      </c>
      <c r="H206" t="s">
        <v>139</v>
      </c>
      <c r="I206" t="s">
        <v>139</v>
      </c>
      <c r="J206" t="s">
        <v>139</v>
      </c>
      <c r="K206" t="s">
        <v>139</v>
      </c>
      <c r="L206" s="67">
        <v>0</v>
      </c>
    </row>
    <row r="207" spans="1:12" x14ac:dyDescent="0.2">
      <c r="C207" s="68"/>
      <c r="D207" t="s">
        <v>377</v>
      </c>
      <c r="E207" s="68">
        <v>125108</v>
      </c>
      <c r="F207" t="s">
        <v>139</v>
      </c>
      <c r="G207" t="s">
        <v>139</v>
      </c>
      <c r="H207" t="s">
        <v>139</v>
      </c>
      <c r="I207" t="s">
        <v>139</v>
      </c>
      <c r="J207" t="s">
        <v>139</v>
      </c>
      <c r="K207" t="s">
        <v>139</v>
      </c>
      <c r="L207" s="67">
        <v>0</v>
      </c>
    </row>
    <row r="208" spans="1:12" x14ac:dyDescent="0.2">
      <c r="A208" t="s">
        <v>405</v>
      </c>
      <c r="B208" t="s">
        <v>405</v>
      </c>
      <c r="C208" s="66">
        <v>3346</v>
      </c>
      <c r="D208" t="s">
        <v>378</v>
      </c>
      <c r="E208" s="68">
        <v>71400</v>
      </c>
      <c r="F208" t="s">
        <v>139</v>
      </c>
      <c r="G208" t="s">
        <v>139</v>
      </c>
      <c r="H208" t="s">
        <v>139</v>
      </c>
      <c r="I208" t="s">
        <v>139</v>
      </c>
      <c r="J208" t="s">
        <v>139</v>
      </c>
      <c r="K208" t="s">
        <v>139</v>
      </c>
      <c r="L208" s="67">
        <v>31</v>
      </c>
    </row>
    <row r="209" spans="1:12" x14ac:dyDescent="0.2">
      <c r="A209" t="s">
        <v>405</v>
      </c>
      <c r="B209" t="s">
        <v>405</v>
      </c>
      <c r="C209" s="66">
        <v>3556</v>
      </c>
      <c r="D209" t="s">
        <v>403</v>
      </c>
      <c r="E209" s="68">
        <v>7110050</v>
      </c>
      <c r="F209" t="s">
        <v>139</v>
      </c>
      <c r="G209" t="s">
        <v>139</v>
      </c>
      <c r="H209" t="s">
        <v>139</v>
      </c>
      <c r="I209" t="s">
        <v>139</v>
      </c>
      <c r="J209" t="s">
        <v>139</v>
      </c>
      <c r="K209" t="s">
        <v>139</v>
      </c>
      <c r="L209" s="67">
        <v>0</v>
      </c>
    </row>
    <row r="210" spans="1:12" x14ac:dyDescent="0.2">
      <c r="A210" t="s">
        <v>405</v>
      </c>
      <c r="B210" t="s">
        <v>405</v>
      </c>
      <c r="C210" s="66">
        <v>6116</v>
      </c>
      <c r="D210" t="s">
        <v>404</v>
      </c>
      <c r="E210" s="68">
        <v>7110060</v>
      </c>
      <c r="F210" t="s">
        <v>139</v>
      </c>
      <c r="G210" t="s">
        <v>139</v>
      </c>
      <c r="H210" t="s">
        <v>139</v>
      </c>
      <c r="I210" t="s">
        <v>139</v>
      </c>
      <c r="J210" t="s">
        <v>139</v>
      </c>
      <c r="K210" t="s">
        <v>139</v>
      </c>
      <c r="L210" s="67">
        <v>0</v>
      </c>
    </row>
    <row r="211" spans="1:12" x14ac:dyDescent="0.2">
      <c r="A211" t="s">
        <v>405</v>
      </c>
      <c r="B211" t="s">
        <v>405</v>
      </c>
      <c r="C211" s="66">
        <v>6216</v>
      </c>
      <c r="E211" s="68"/>
      <c r="L211" s="67"/>
    </row>
    <row r="212" spans="1:12" x14ac:dyDescent="0.2">
      <c r="A212" t="s">
        <v>405</v>
      </c>
      <c r="B212" t="s">
        <v>405</v>
      </c>
      <c r="C212" s="68" t="s">
        <v>559</v>
      </c>
      <c r="E212" s="68"/>
      <c r="L212" s="67"/>
    </row>
    <row r="213" spans="1:12" x14ac:dyDescent="0.2">
      <c r="A213" t="s">
        <v>405</v>
      </c>
      <c r="B213" t="s">
        <v>405</v>
      </c>
      <c r="C213" s="68" t="s">
        <v>559</v>
      </c>
      <c r="D213" t="s">
        <v>406</v>
      </c>
      <c r="E213" s="66">
        <v>3346</v>
      </c>
      <c r="F213" t="s">
        <v>139</v>
      </c>
      <c r="G213" t="s">
        <v>139</v>
      </c>
      <c r="H213" t="s">
        <v>139</v>
      </c>
      <c r="I213" t="s">
        <v>139</v>
      </c>
      <c r="J213" t="s">
        <v>139</v>
      </c>
      <c r="K213" t="s">
        <v>139</v>
      </c>
      <c r="L213" s="67">
        <v>1408</v>
      </c>
    </row>
    <row r="214" spans="1:12" x14ac:dyDescent="0.2">
      <c r="A214" t="s">
        <v>405</v>
      </c>
      <c r="B214" t="s">
        <v>405</v>
      </c>
      <c r="C214" s="68" t="s">
        <v>559</v>
      </c>
      <c r="D214" t="s">
        <v>407</v>
      </c>
      <c r="E214" s="66">
        <v>3556</v>
      </c>
      <c r="F214" t="s">
        <v>139</v>
      </c>
      <c r="G214" t="s">
        <v>139</v>
      </c>
      <c r="H214" t="s">
        <v>139</v>
      </c>
      <c r="I214" t="s">
        <v>139</v>
      </c>
      <c r="J214" t="s">
        <v>139</v>
      </c>
      <c r="K214" t="s">
        <v>139</v>
      </c>
      <c r="L214" s="67">
        <v>1654</v>
      </c>
    </row>
    <row r="215" spans="1:12" x14ac:dyDescent="0.2">
      <c r="A215" t="s">
        <v>405</v>
      </c>
      <c r="B215" t="s">
        <v>405</v>
      </c>
      <c r="C215" s="68" t="s">
        <v>559</v>
      </c>
      <c r="D215" t="s">
        <v>408</v>
      </c>
      <c r="E215" s="66">
        <v>6116</v>
      </c>
      <c r="F215" t="s">
        <v>139</v>
      </c>
      <c r="G215" t="s">
        <v>139</v>
      </c>
      <c r="H215" t="s">
        <v>139</v>
      </c>
      <c r="I215" t="s">
        <v>139</v>
      </c>
      <c r="J215" t="s">
        <v>139</v>
      </c>
      <c r="K215" t="s">
        <v>139</v>
      </c>
      <c r="L215" s="67">
        <v>956</v>
      </c>
    </row>
    <row r="216" spans="1:12" x14ac:dyDescent="0.2">
      <c r="C216" s="68"/>
      <c r="D216" t="s">
        <v>409</v>
      </c>
      <c r="E216" s="66">
        <v>6216</v>
      </c>
      <c r="F216" t="s">
        <v>139</v>
      </c>
      <c r="G216" t="s">
        <v>139</v>
      </c>
      <c r="H216" t="s">
        <v>139</v>
      </c>
      <c r="I216" t="s">
        <v>139</v>
      </c>
      <c r="J216" t="s">
        <v>139</v>
      </c>
      <c r="K216" t="s">
        <v>139</v>
      </c>
      <c r="L216" s="67">
        <v>1067</v>
      </c>
    </row>
    <row r="217" spans="1:12" x14ac:dyDescent="0.2">
      <c r="A217" t="s">
        <v>415</v>
      </c>
      <c r="B217" t="s">
        <v>415</v>
      </c>
      <c r="C217" s="66">
        <v>2776</v>
      </c>
      <c r="D217" t="s">
        <v>410</v>
      </c>
      <c r="E217" s="66">
        <v>8700420</v>
      </c>
      <c r="F217" t="s">
        <v>139</v>
      </c>
      <c r="G217" t="s">
        <v>139</v>
      </c>
      <c r="H217" t="s">
        <v>139</v>
      </c>
      <c r="I217" t="s">
        <v>139</v>
      </c>
      <c r="J217" t="s">
        <v>139</v>
      </c>
      <c r="K217" t="s">
        <v>139</v>
      </c>
      <c r="L217" s="67">
        <v>208</v>
      </c>
    </row>
    <row r="218" spans="1:12" x14ac:dyDescent="0.2">
      <c r="A218" t="s">
        <v>415</v>
      </c>
      <c r="B218" t="s">
        <v>2777</v>
      </c>
      <c r="C218" s="66">
        <v>3346</v>
      </c>
      <c r="D218" t="s">
        <v>411</v>
      </c>
      <c r="E218" s="68">
        <v>150011</v>
      </c>
      <c r="F218" t="s">
        <v>139</v>
      </c>
      <c r="G218" t="s">
        <v>139</v>
      </c>
      <c r="H218" t="s">
        <v>139</v>
      </c>
      <c r="I218" t="s">
        <v>139</v>
      </c>
      <c r="J218" t="s">
        <v>139</v>
      </c>
      <c r="K218" t="s">
        <v>139</v>
      </c>
      <c r="L218" s="67">
        <v>62</v>
      </c>
    </row>
    <row r="219" spans="1:12" x14ac:dyDescent="0.2">
      <c r="A219" t="s">
        <v>415</v>
      </c>
      <c r="B219" t="s">
        <v>415</v>
      </c>
      <c r="C219" s="66">
        <v>2886</v>
      </c>
      <c r="D219" t="s">
        <v>413</v>
      </c>
      <c r="E219" s="68" t="s">
        <v>412</v>
      </c>
      <c r="F219" t="s">
        <v>139</v>
      </c>
      <c r="G219" t="s">
        <v>139</v>
      </c>
      <c r="H219" t="s">
        <v>139</v>
      </c>
      <c r="I219" t="s">
        <v>139</v>
      </c>
      <c r="J219" t="s">
        <v>139</v>
      </c>
      <c r="K219" t="s">
        <v>139</v>
      </c>
      <c r="L219" s="67">
        <v>0</v>
      </c>
    </row>
    <row r="220" spans="1:12" x14ac:dyDescent="0.2">
      <c r="A220" t="s">
        <v>415</v>
      </c>
      <c r="B220" t="s">
        <v>415</v>
      </c>
      <c r="C220" s="68" t="s">
        <v>559</v>
      </c>
      <c r="D220" t="s">
        <v>278</v>
      </c>
      <c r="E220" s="68" t="s">
        <v>277</v>
      </c>
      <c r="F220" t="s">
        <v>139</v>
      </c>
      <c r="G220" t="s">
        <v>139</v>
      </c>
      <c r="H220" t="s">
        <v>139</v>
      </c>
      <c r="I220" t="s">
        <v>139</v>
      </c>
      <c r="J220" t="s">
        <v>139</v>
      </c>
      <c r="K220" t="s">
        <v>139</v>
      </c>
      <c r="L220" s="67">
        <v>0</v>
      </c>
    </row>
    <row r="221" spans="1:12" x14ac:dyDescent="0.2">
      <c r="A221" t="s">
        <v>415</v>
      </c>
      <c r="B221" t="s">
        <v>415</v>
      </c>
      <c r="C221" s="68" t="s">
        <v>559</v>
      </c>
      <c r="D221" t="s">
        <v>280</v>
      </c>
      <c r="E221" s="68" t="s">
        <v>279</v>
      </c>
      <c r="F221" t="s">
        <v>139</v>
      </c>
      <c r="G221" t="s">
        <v>139</v>
      </c>
      <c r="H221" t="s">
        <v>139</v>
      </c>
      <c r="I221" t="s">
        <v>139</v>
      </c>
      <c r="J221" t="s">
        <v>139</v>
      </c>
      <c r="K221" t="s">
        <v>139</v>
      </c>
      <c r="L221" s="67">
        <v>69</v>
      </c>
    </row>
    <row r="222" spans="1:12" x14ac:dyDescent="0.2">
      <c r="A222" t="s">
        <v>415</v>
      </c>
      <c r="B222" t="s">
        <v>415</v>
      </c>
      <c r="C222" s="68" t="s">
        <v>559</v>
      </c>
      <c r="D222" t="s">
        <v>414</v>
      </c>
      <c r="E222" s="68">
        <v>125115</v>
      </c>
      <c r="F222" t="s">
        <v>139</v>
      </c>
      <c r="G222" t="s">
        <v>139</v>
      </c>
      <c r="H222" t="s">
        <v>139</v>
      </c>
      <c r="I222" t="s">
        <v>139</v>
      </c>
      <c r="J222" t="s">
        <v>139</v>
      </c>
      <c r="K222" t="s">
        <v>139</v>
      </c>
      <c r="L222" s="67">
        <v>-31</v>
      </c>
    </row>
    <row r="223" spans="1:12" x14ac:dyDescent="0.2">
      <c r="A223" t="s">
        <v>415</v>
      </c>
      <c r="B223" t="s">
        <v>415</v>
      </c>
      <c r="C223" s="68" t="s">
        <v>559</v>
      </c>
      <c r="E223" s="68"/>
      <c r="L223" s="67"/>
    </row>
    <row r="224" spans="1:12" x14ac:dyDescent="0.2">
      <c r="A224" t="s">
        <v>415</v>
      </c>
      <c r="B224" t="s">
        <v>415</v>
      </c>
      <c r="C224" s="68" t="s">
        <v>361</v>
      </c>
      <c r="D224" t="s">
        <v>416</v>
      </c>
      <c r="E224" s="66">
        <v>2776</v>
      </c>
      <c r="F224" t="s">
        <v>139</v>
      </c>
      <c r="G224" t="s">
        <v>139</v>
      </c>
      <c r="H224" t="s">
        <v>139</v>
      </c>
      <c r="I224" t="s">
        <v>139</v>
      </c>
      <c r="J224" t="s">
        <v>139</v>
      </c>
      <c r="K224" t="s">
        <v>139</v>
      </c>
      <c r="L224" s="67">
        <v>747</v>
      </c>
    </row>
    <row r="225" spans="1:12" x14ac:dyDescent="0.2">
      <c r="A225" t="s">
        <v>415</v>
      </c>
      <c r="B225" t="s">
        <v>415</v>
      </c>
      <c r="C225" s="68" t="s">
        <v>559</v>
      </c>
      <c r="D225" t="s">
        <v>417</v>
      </c>
      <c r="E225" s="66">
        <v>2876</v>
      </c>
      <c r="F225" t="s">
        <v>139</v>
      </c>
      <c r="G225" t="s">
        <v>139</v>
      </c>
      <c r="H225" t="s">
        <v>139</v>
      </c>
      <c r="I225" t="s">
        <v>139</v>
      </c>
      <c r="J225" t="s">
        <v>139</v>
      </c>
      <c r="K225" t="s">
        <v>139</v>
      </c>
      <c r="L225" s="67">
        <v>792</v>
      </c>
    </row>
    <row r="226" spans="1:12" x14ac:dyDescent="0.2">
      <c r="A226" t="s">
        <v>415</v>
      </c>
      <c r="B226" t="s">
        <v>415</v>
      </c>
      <c r="C226" s="68" t="s">
        <v>559</v>
      </c>
      <c r="D226" t="s">
        <v>418</v>
      </c>
      <c r="E226" s="66">
        <v>2886</v>
      </c>
      <c r="F226" t="s">
        <v>139</v>
      </c>
      <c r="G226" t="s">
        <v>139</v>
      </c>
      <c r="H226" t="s">
        <v>139</v>
      </c>
      <c r="I226" t="s">
        <v>139</v>
      </c>
      <c r="J226" t="s">
        <v>139</v>
      </c>
      <c r="K226" t="s">
        <v>139</v>
      </c>
      <c r="L226" s="67">
        <v>824</v>
      </c>
    </row>
    <row r="227" spans="1:12" x14ac:dyDescent="0.2">
      <c r="A227" t="s">
        <v>415</v>
      </c>
      <c r="B227" t="s">
        <v>415</v>
      </c>
      <c r="C227" s="68" t="s">
        <v>559</v>
      </c>
      <c r="D227" t="s">
        <v>419</v>
      </c>
      <c r="E227" s="68">
        <v>42000</v>
      </c>
      <c r="F227" t="s">
        <v>139</v>
      </c>
      <c r="G227" t="s">
        <v>139</v>
      </c>
      <c r="H227" t="s">
        <v>139</v>
      </c>
      <c r="I227" t="s">
        <v>139</v>
      </c>
      <c r="J227" t="s">
        <v>139</v>
      </c>
      <c r="K227" t="s">
        <v>139</v>
      </c>
      <c r="L227" s="67">
        <v>0</v>
      </c>
    </row>
    <row r="228" spans="1:12" x14ac:dyDescent="0.2">
      <c r="A228" t="s">
        <v>415</v>
      </c>
      <c r="B228" t="s">
        <v>415</v>
      </c>
      <c r="C228" s="68" t="s">
        <v>559</v>
      </c>
      <c r="D228" t="s">
        <v>420</v>
      </c>
      <c r="E228" s="68">
        <v>520019</v>
      </c>
      <c r="F228" t="s">
        <v>139</v>
      </c>
      <c r="G228" t="s">
        <v>139</v>
      </c>
      <c r="H228" t="s">
        <v>139</v>
      </c>
      <c r="I228" t="s">
        <v>139</v>
      </c>
      <c r="J228" t="s">
        <v>139</v>
      </c>
      <c r="K228" t="s">
        <v>139</v>
      </c>
      <c r="L228" s="67">
        <v>0</v>
      </c>
    </row>
    <row r="229" spans="1:12" x14ac:dyDescent="0.2">
      <c r="C229" s="68"/>
      <c r="D229" t="s">
        <v>421</v>
      </c>
      <c r="E229" s="68" t="s">
        <v>412</v>
      </c>
      <c r="F229" t="s">
        <v>139</v>
      </c>
      <c r="G229" t="s">
        <v>139</v>
      </c>
      <c r="H229" t="s">
        <v>139</v>
      </c>
      <c r="I229" t="s">
        <v>139</v>
      </c>
      <c r="J229" t="s">
        <v>139</v>
      </c>
      <c r="K229" t="s">
        <v>139</v>
      </c>
      <c r="L229" s="67">
        <v>6</v>
      </c>
    </row>
    <row r="230" spans="1:12" x14ac:dyDescent="0.2">
      <c r="A230" t="s">
        <v>423</v>
      </c>
      <c r="B230" t="s">
        <v>423</v>
      </c>
      <c r="C230" s="66">
        <v>4526</v>
      </c>
      <c r="D230" t="s">
        <v>422</v>
      </c>
      <c r="E230" s="68">
        <v>520021</v>
      </c>
      <c r="F230" t="s">
        <v>139</v>
      </c>
      <c r="G230" t="s">
        <v>139</v>
      </c>
      <c r="H230" t="s">
        <v>139</v>
      </c>
      <c r="I230" t="s">
        <v>139</v>
      </c>
      <c r="J230" t="s">
        <v>139</v>
      </c>
      <c r="K230" t="s">
        <v>139</v>
      </c>
      <c r="L230" s="67">
        <v>22</v>
      </c>
    </row>
    <row r="231" spans="1:12" x14ac:dyDescent="0.2">
      <c r="A231" t="s">
        <v>423</v>
      </c>
      <c r="B231" t="s">
        <v>423</v>
      </c>
      <c r="C231" s="66">
        <v>4506</v>
      </c>
      <c r="D231" t="s">
        <v>362</v>
      </c>
      <c r="E231" s="68" t="s">
        <v>361</v>
      </c>
      <c r="F231" t="s">
        <v>139</v>
      </c>
      <c r="G231" t="s">
        <v>139</v>
      </c>
      <c r="H231" t="s">
        <v>139</v>
      </c>
      <c r="I231" t="s">
        <v>139</v>
      </c>
      <c r="J231" t="s">
        <v>139</v>
      </c>
      <c r="K231" t="s">
        <v>139</v>
      </c>
      <c r="L231" s="67">
        <v>88</v>
      </c>
    </row>
    <row r="232" spans="1:12" x14ac:dyDescent="0.2">
      <c r="A232" t="s">
        <v>423</v>
      </c>
      <c r="B232" t="s">
        <v>423</v>
      </c>
      <c r="C232" s="66">
        <v>4516</v>
      </c>
      <c r="D232" t="s">
        <v>366</v>
      </c>
      <c r="E232" s="68" t="s">
        <v>365</v>
      </c>
      <c r="L232" s="67">
        <v>0</v>
      </c>
    </row>
    <row r="233" spans="1:12" x14ac:dyDescent="0.2">
      <c r="A233" t="s">
        <v>423</v>
      </c>
      <c r="B233" t="s">
        <v>423</v>
      </c>
      <c r="C233" s="68" t="s">
        <v>559</v>
      </c>
      <c r="D233" t="s">
        <v>368</v>
      </c>
      <c r="E233" s="68" t="s">
        <v>367</v>
      </c>
      <c r="F233" t="s">
        <v>139</v>
      </c>
      <c r="G233" t="s">
        <v>139</v>
      </c>
      <c r="H233" t="s">
        <v>139</v>
      </c>
      <c r="I233" t="s">
        <v>139</v>
      </c>
      <c r="J233" t="s">
        <v>139</v>
      </c>
      <c r="K233" t="s">
        <v>139</v>
      </c>
      <c r="L233" s="67">
        <v>50</v>
      </c>
    </row>
    <row r="234" spans="1:12" x14ac:dyDescent="0.2">
      <c r="A234" t="s">
        <v>423</v>
      </c>
      <c r="B234" t="s">
        <v>423</v>
      </c>
      <c r="C234" s="68" t="s">
        <v>559</v>
      </c>
      <c r="D234" t="s">
        <v>372</v>
      </c>
      <c r="E234" s="68" t="s">
        <v>371</v>
      </c>
      <c r="F234" t="s">
        <v>139</v>
      </c>
      <c r="G234" t="s">
        <v>139</v>
      </c>
      <c r="H234" t="s">
        <v>139</v>
      </c>
      <c r="I234" t="s">
        <v>139</v>
      </c>
      <c r="J234" t="s">
        <v>139</v>
      </c>
      <c r="K234" t="s">
        <v>139</v>
      </c>
      <c r="L234" s="67">
        <v>16</v>
      </c>
    </row>
    <row r="235" spans="1:12" x14ac:dyDescent="0.2">
      <c r="A235" t="s">
        <v>423</v>
      </c>
      <c r="B235" t="s">
        <v>423</v>
      </c>
      <c r="C235" s="68" t="s">
        <v>559</v>
      </c>
      <c r="D235" t="s">
        <v>374</v>
      </c>
      <c r="E235" s="68" t="s">
        <v>373</v>
      </c>
      <c r="F235" t="s">
        <v>139</v>
      </c>
      <c r="G235" t="s">
        <v>139</v>
      </c>
      <c r="H235" t="s">
        <v>139</v>
      </c>
      <c r="I235" t="s">
        <v>139</v>
      </c>
      <c r="J235" t="s">
        <v>139</v>
      </c>
      <c r="K235" t="s">
        <v>139</v>
      </c>
      <c r="L235" s="67">
        <v>106</v>
      </c>
    </row>
    <row r="236" spans="1:12" x14ac:dyDescent="0.2">
      <c r="A236" t="s">
        <v>423</v>
      </c>
      <c r="B236" t="s">
        <v>423</v>
      </c>
      <c r="C236" s="68" t="s">
        <v>559</v>
      </c>
      <c r="D236" t="s">
        <v>414</v>
      </c>
      <c r="E236" s="68">
        <v>125115</v>
      </c>
      <c r="F236" t="s">
        <v>139</v>
      </c>
      <c r="G236" t="s">
        <v>139</v>
      </c>
      <c r="H236" t="s">
        <v>139</v>
      </c>
      <c r="I236" t="s">
        <v>139</v>
      </c>
      <c r="J236" t="s">
        <v>139</v>
      </c>
      <c r="K236" t="s">
        <v>139</v>
      </c>
      <c r="L236" s="67">
        <v>-31</v>
      </c>
    </row>
    <row r="237" spans="1:12" x14ac:dyDescent="0.2">
      <c r="A237" t="s">
        <v>423</v>
      </c>
      <c r="B237" t="s">
        <v>423</v>
      </c>
      <c r="C237" s="68" t="s">
        <v>361</v>
      </c>
      <c r="E237" s="68"/>
      <c r="L237" s="67"/>
    </row>
    <row r="238" spans="1:12" x14ac:dyDescent="0.2">
      <c r="A238" t="s">
        <v>423</v>
      </c>
      <c r="B238" t="s">
        <v>423</v>
      </c>
      <c r="C238" s="68" t="s">
        <v>559</v>
      </c>
      <c r="D238" t="s">
        <v>424</v>
      </c>
      <c r="E238" s="66">
        <v>4526</v>
      </c>
      <c r="F238" t="s">
        <v>139</v>
      </c>
      <c r="G238" t="s">
        <v>139</v>
      </c>
      <c r="H238" t="s">
        <v>139</v>
      </c>
      <c r="I238" t="s">
        <v>139</v>
      </c>
      <c r="J238" t="s">
        <v>139</v>
      </c>
      <c r="K238" t="s">
        <v>139</v>
      </c>
      <c r="L238" s="67">
        <v>482</v>
      </c>
    </row>
    <row r="239" spans="1:12" x14ac:dyDescent="0.2">
      <c r="A239" t="s">
        <v>423</v>
      </c>
      <c r="B239" t="s">
        <v>423</v>
      </c>
      <c r="C239" s="68" t="s">
        <v>559</v>
      </c>
      <c r="D239" t="s">
        <v>425</v>
      </c>
      <c r="E239" s="66">
        <v>4506</v>
      </c>
      <c r="F239" t="s">
        <v>139</v>
      </c>
      <c r="G239" t="s">
        <v>139</v>
      </c>
      <c r="H239" t="s">
        <v>139</v>
      </c>
      <c r="I239" t="s">
        <v>139</v>
      </c>
      <c r="J239" t="s">
        <v>139</v>
      </c>
      <c r="K239" t="s">
        <v>139</v>
      </c>
      <c r="L239" s="67">
        <v>499</v>
      </c>
    </row>
    <row r="240" spans="1:12" x14ac:dyDescent="0.2">
      <c r="A240" t="s">
        <v>423</v>
      </c>
      <c r="B240" t="s">
        <v>423</v>
      </c>
      <c r="C240" s="68" t="s">
        <v>559</v>
      </c>
      <c r="D240" t="s">
        <v>426</v>
      </c>
      <c r="E240" s="66">
        <v>4516</v>
      </c>
      <c r="F240" t="s">
        <v>139</v>
      </c>
      <c r="G240" t="s">
        <v>139</v>
      </c>
      <c r="H240" t="s">
        <v>139</v>
      </c>
      <c r="I240" t="s">
        <v>139</v>
      </c>
      <c r="J240" t="s">
        <v>139</v>
      </c>
      <c r="K240" t="s">
        <v>139</v>
      </c>
      <c r="L240" s="67">
        <v>485</v>
      </c>
    </row>
    <row r="241" spans="1:12" x14ac:dyDescent="0.2">
      <c r="A241" t="s">
        <v>423</v>
      </c>
      <c r="B241" t="s">
        <v>423</v>
      </c>
      <c r="C241" s="68" t="s">
        <v>559</v>
      </c>
      <c r="D241" t="s">
        <v>419</v>
      </c>
      <c r="E241" s="68">
        <v>42000</v>
      </c>
      <c r="F241" t="s">
        <v>139</v>
      </c>
      <c r="G241" t="s">
        <v>139</v>
      </c>
      <c r="H241" t="s">
        <v>139</v>
      </c>
      <c r="I241" t="s">
        <v>139</v>
      </c>
      <c r="J241" t="s">
        <v>139</v>
      </c>
      <c r="K241" t="s">
        <v>139</v>
      </c>
      <c r="L241" s="67">
        <v>-22</v>
      </c>
    </row>
    <row r="242" spans="1:12" x14ac:dyDescent="0.2">
      <c r="C242" s="68"/>
      <c r="D242" t="s">
        <v>420</v>
      </c>
      <c r="E242" s="68">
        <v>520019</v>
      </c>
      <c r="F242" t="s">
        <v>139</v>
      </c>
      <c r="G242" t="s">
        <v>139</v>
      </c>
      <c r="H242" t="s">
        <v>139</v>
      </c>
      <c r="I242" t="s">
        <v>139</v>
      </c>
      <c r="J242" t="s">
        <v>139</v>
      </c>
      <c r="K242" t="s">
        <v>139</v>
      </c>
      <c r="L242" s="67">
        <v>-22</v>
      </c>
    </row>
    <row r="243" spans="1:12" x14ac:dyDescent="0.2">
      <c r="A243" t="s">
        <v>428</v>
      </c>
      <c r="B243" t="s">
        <v>428</v>
      </c>
      <c r="C243" s="66">
        <v>2774</v>
      </c>
      <c r="D243" t="s">
        <v>427</v>
      </c>
      <c r="E243" s="68" t="s">
        <v>412</v>
      </c>
      <c r="F243" t="s">
        <v>139</v>
      </c>
      <c r="G243" t="s">
        <v>139</v>
      </c>
      <c r="H243" t="s">
        <v>139</v>
      </c>
      <c r="I243" t="s">
        <v>139</v>
      </c>
      <c r="J243" t="s">
        <v>139</v>
      </c>
      <c r="K243" t="s">
        <v>139</v>
      </c>
      <c r="L243" s="67">
        <v>-22</v>
      </c>
    </row>
    <row r="244" spans="1:12" x14ac:dyDescent="0.2">
      <c r="A244" t="s">
        <v>428</v>
      </c>
      <c r="B244" t="s">
        <v>428</v>
      </c>
      <c r="C244" s="66">
        <v>2874</v>
      </c>
      <c r="D244" t="s">
        <v>421</v>
      </c>
      <c r="E244" s="68">
        <v>520021</v>
      </c>
      <c r="F244" t="s">
        <v>139</v>
      </c>
      <c r="G244" t="s">
        <v>139</v>
      </c>
      <c r="H244" t="s">
        <v>139</v>
      </c>
      <c r="I244" t="s">
        <v>139</v>
      </c>
      <c r="J244" t="s">
        <v>139</v>
      </c>
      <c r="K244" t="s">
        <v>139</v>
      </c>
      <c r="L244" s="67">
        <v>-12</v>
      </c>
    </row>
    <row r="245" spans="1:12" x14ac:dyDescent="0.2">
      <c r="A245" t="s">
        <v>428</v>
      </c>
      <c r="B245" t="s">
        <v>428</v>
      </c>
      <c r="C245" s="68" t="s">
        <v>559</v>
      </c>
      <c r="D245" t="s">
        <v>362</v>
      </c>
      <c r="E245" s="68" t="s">
        <v>361</v>
      </c>
      <c r="F245" t="s">
        <v>139</v>
      </c>
      <c r="G245" t="s">
        <v>139</v>
      </c>
      <c r="H245" t="s">
        <v>139</v>
      </c>
      <c r="I245" t="s">
        <v>139</v>
      </c>
      <c r="J245" t="s">
        <v>139</v>
      </c>
      <c r="K245" t="s">
        <v>139</v>
      </c>
      <c r="L245" s="67">
        <v>88</v>
      </c>
    </row>
    <row r="246" spans="1:12" x14ac:dyDescent="0.2">
      <c r="A246" t="s">
        <v>428</v>
      </c>
      <c r="B246" t="s">
        <v>428</v>
      </c>
      <c r="C246" s="68" t="s">
        <v>559</v>
      </c>
      <c r="D246" t="s">
        <v>366</v>
      </c>
      <c r="E246" s="68" t="s">
        <v>365</v>
      </c>
      <c r="L246" s="67">
        <v>0</v>
      </c>
    </row>
    <row r="247" spans="1:12" x14ac:dyDescent="0.2">
      <c r="A247" t="s">
        <v>428</v>
      </c>
      <c r="B247" t="s">
        <v>428</v>
      </c>
      <c r="C247" s="68" t="s">
        <v>559</v>
      </c>
      <c r="D247" t="s">
        <v>368</v>
      </c>
      <c r="E247" s="68" t="s">
        <v>367</v>
      </c>
      <c r="F247" t="s">
        <v>139</v>
      </c>
      <c r="G247" t="s">
        <v>139</v>
      </c>
      <c r="H247" t="s">
        <v>139</v>
      </c>
      <c r="I247" t="s">
        <v>139</v>
      </c>
      <c r="J247" t="s">
        <v>139</v>
      </c>
      <c r="K247" t="s">
        <v>139</v>
      </c>
      <c r="L247" s="67">
        <v>50</v>
      </c>
    </row>
    <row r="248" spans="1:12" x14ac:dyDescent="0.2">
      <c r="A248" t="s">
        <v>428</v>
      </c>
      <c r="B248" t="s">
        <v>428</v>
      </c>
      <c r="C248" s="68" t="s">
        <v>559</v>
      </c>
      <c r="D248" t="s">
        <v>372</v>
      </c>
      <c r="E248" s="68" t="s">
        <v>371</v>
      </c>
      <c r="F248" t="s">
        <v>139</v>
      </c>
      <c r="G248" t="s">
        <v>139</v>
      </c>
      <c r="H248" t="s">
        <v>139</v>
      </c>
      <c r="I248" t="s">
        <v>139</v>
      </c>
      <c r="J248" t="s">
        <v>139</v>
      </c>
      <c r="K248" t="s">
        <v>139</v>
      </c>
      <c r="L248" s="67">
        <v>16</v>
      </c>
    </row>
    <row r="249" spans="1:12" x14ac:dyDescent="0.2">
      <c r="A249" t="s">
        <v>428</v>
      </c>
      <c r="B249" t="s">
        <v>428</v>
      </c>
      <c r="C249" s="68" t="s">
        <v>361</v>
      </c>
      <c r="D249" t="s">
        <v>374</v>
      </c>
      <c r="E249" s="68" t="s">
        <v>373</v>
      </c>
      <c r="F249" t="s">
        <v>139</v>
      </c>
      <c r="G249" t="s">
        <v>139</v>
      </c>
      <c r="H249" t="s">
        <v>139</v>
      </c>
      <c r="I249" t="s">
        <v>139</v>
      </c>
      <c r="J249" t="s">
        <v>139</v>
      </c>
      <c r="K249" t="s">
        <v>139</v>
      </c>
      <c r="L249" s="67">
        <v>106</v>
      </c>
    </row>
    <row r="250" spans="1:12" x14ac:dyDescent="0.2">
      <c r="A250" t="s">
        <v>428</v>
      </c>
      <c r="B250" t="s">
        <v>428</v>
      </c>
      <c r="C250" s="68" t="s">
        <v>559</v>
      </c>
      <c r="D250" t="s">
        <v>414</v>
      </c>
      <c r="E250" s="68">
        <v>125115</v>
      </c>
      <c r="F250" t="s">
        <v>139</v>
      </c>
      <c r="G250" t="s">
        <v>139</v>
      </c>
      <c r="H250" t="s">
        <v>139</v>
      </c>
      <c r="I250" t="s">
        <v>139</v>
      </c>
      <c r="J250" t="s">
        <v>139</v>
      </c>
      <c r="K250" t="s">
        <v>139</v>
      </c>
      <c r="L250" s="67">
        <v>-31</v>
      </c>
    </row>
    <row r="251" spans="1:12" x14ac:dyDescent="0.2">
      <c r="A251" t="s">
        <v>428</v>
      </c>
      <c r="B251" t="s">
        <v>428</v>
      </c>
      <c r="C251" s="68" t="s">
        <v>559</v>
      </c>
      <c r="E251" s="68"/>
      <c r="L251" s="67"/>
    </row>
    <row r="252" spans="1:12" x14ac:dyDescent="0.2">
      <c r="A252" t="s">
        <v>428</v>
      </c>
      <c r="B252" t="s">
        <v>428</v>
      </c>
      <c r="C252" s="68" t="s">
        <v>559</v>
      </c>
      <c r="D252" t="s">
        <v>429</v>
      </c>
      <c r="E252" s="66">
        <v>2774</v>
      </c>
      <c r="F252" t="s">
        <v>139</v>
      </c>
      <c r="G252" t="s">
        <v>139</v>
      </c>
      <c r="H252" t="s">
        <v>139</v>
      </c>
      <c r="I252" t="s">
        <v>139</v>
      </c>
      <c r="J252" t="s">
        <v>139</v>
      </c>
      <c r="K252" t="s">
        <v>139</v>
      </c>
      <c r="L252" s="67">
        <v>891</v>
      </c>
    </row>
    <row r="253" spans="1:12" x14ac:dyDescent="0.2">
      <c r="A253" t="s">
        <v>428</v>
      </c>
      <c r="B253" t="s">
        <v>428</v>
      </c>
      <c r="C253" s="68" t="s">
        <v>559</v>
      </c>
      <c r="D253" t="s">
        <v>430</v>
      </c>
      <c r="E253" s="66">
        <v>2874</v>
      </c>
      <c r="F253" t="s">
        <v>139</v>
      </c>
      <c r="G253" t="s">
        <v>139</v>
      </c>
      <c r="H253" t="s">
        <v>139</v>
      </c>
      <c r="I253" t="s">
        <v>139</v>
      </c>
      <c r="J253" t="s">
        <v>139</v>
      </c>
      <c r="K253" t="s">
        <v>139</v>
      </c>
      <c r="L253" s="67">
        <v>935</v>
      </c>
    </row>
    <row r="254" spans="1:12" x14ac:dyDescent="0.2">
      <c r="C254" s="68"/>
      <c r="D254" t="s">
        <v>419</v>
      </c>
      <c r="E254" s="68">
        <v>42000</v>
      </c>
      <c r="F254" t="s">
        <v>139</v>
      </c>
      <c r="G254" t="s">
        <v>139</v>
      </c>
      <c r="H254" t="s">
        <v>139</v>
      </c>
      <c r="I254" t="s">
        <v>139</v>
      </c>
      <c r="J254" t="s">
        <v>139</v>
      </c>
      <c r="K254" t="s">
        <v>139</v>
      </c>
      <c r="L254" s="67">
        <v>0</v>
      </c>
    </row>
    <row r="255" spans="1:12" x14ac:dyDescent="0.2">
      <c r="A255" t="s">
        <v>431</v>
      </c>
      <c r="B255" t="s">
        <v>431</v>
      </c>
      <c r="C255" s="66">
        <v>2773</v>
      </c>
      <c r="D255" t="s">
        <v>420</v>
      </c>
      <c r="E255" s="68">
        <v>520019</v>
      </c>
      <c r="F255" t="s">
        <v>139</v>
      </c>
      <c r="G255" t="s">
        <v>139</v>
      </c>
      <c r="H255" t="s">
        <v>139</v>
      </c>
      <c r="I255" t="s">
        <v>139</v>
      </c>
      <c r="J255" t="s">
        <v>139</v>
      </c>
      <c r="K255" t="s">
        <v>139</v>
      </c>
      <c r="L255" s="67">
        <v>0</v>
      </c>
    </row>
    <row r="256" spans="1:12" x14ac:dyDescent="0.2">
      <c r="A256" t="s">
        <v>431</v>
      </c>
      <c r="B256" t="s">
        <v>431</v>
      </c>
      <c r="C256" s="66">
        <v>2873</v>
      </c>
      <c r="D256" t="s">
        <v>421</v>
      </c>
      <c r="E256" s="68" t="s">
        <v>412</v>
      </c>
      <c r="F256" t="s">
        <v>139</v>
      </c>
      <c r="G256" t="s">
        <v>139</v>
      </c>
      <c r="H256" t="s">
        <v>139</v>
      </c>
      <c r="I256" t="s">
        <v>139</v>
      </c>
      <c r="J256" t="s">
        <v>139</v>
      </c>
      <c r="K256" t="s">
        <v>139</v>
      </c>
      <c r="L256" s="67">
        <v>6</v>
      </c>
    </row>
    <row r="257" spans="1:12" x14ac:dyDescent="0.2">
      <c r="A257" t="s">
        <v>431</v>
      </c>
      <c r="B257" t="s">
        <v>431</v>
      </c>
      <c r="C257" s="66">
        <v>8300130</v>
      </c>
      <c r="D257" t="s">
        <v>422</v>
      </c>
      <c r="E257" s="68">
        <v>520021</v>
      </c>
      <c r="F257" t="s">
        <v>139</v>
      </c>
      <c r="G257" t="s">
        <v>139</v>
      </c>
      <c r="H257" t="s">
        <v>139</v>
      </c>
      <c r="I257" t="s">
        <v>139</v>
      </c>
      <c r="J257" t="s">
        <v>139</v>
      </c>
      <c r="K257" t="s">
        <v>139</v>
      </c>
      <c r="L257" s="67">
        <v>22</v>
      </c>
    </row>
    <row r="258" spans="1:12" x14ac:dyDescent="0.2">
      <c r="A258" t="s">
        <v>431</v>
      </c>
      <c r="B258" t="s">
        <v>431</v>
      </c>
      <c r="C258" s="68" t="s">
        <v>250</v>
      </c>
      <c r="D258" t="s">
        <v>362</v>
      </c>
      <c r="E258" s="68" t="s">
        <v>361</v>
      </c>
      <c r="F258" t="s">
        <v>139</v>
      </c>
      <c r="G258" t="s">
        <v>139</v>
      </c>
      <c r="H258" t="s">
        <v>139</v>
      </c>
      <c r="I258" t="s">
        <v>139</v>
      </c>
      <c r="J258" t="s">
        <v>139</v>
      </c>
      <c r="K258" t="s">
        <v>139</v>
      </c>
      <c r="L258" s="67">
        <v>88</v>
      </c>
    </row>
    <row r="259" spans="1:12" x14ac:dyDescent="0.2">
      <c r="A259" t="s">
        <v>431</v>
      </c>
      <c r="B259" t="s">
        <v>431</v>
      </c>
      <c r="C259" s="66">
        <v>8700130</v>
      </c>
      <c r="D259" t="s">
        <v>366</v>
      </c>
      <c r="E259" s="68" t="s">
        <v>365</v>
      </c>
      <c r="L259" s="67">
        <v>0</v>
      </c>
    </row>
    <row r="260" spans="1:12" x14ac:dyDescent="0.2">
      <c r="A260" t="s">
        <v>431</v>
      </c>
      <c r="B260" t="s">
        <v>431</v>
      </c>
      <c r="C260" s="68" t="s">
        <v>256</v>
      </c>
      <c r="D260" t="s">
        <v>368</v>
      </c>
      <c r="E260" s="68" t="s">
        <v>367</v>
      </c>
      <c r="F260" t="s">
        <v>139</v>
      </c>
      <c r="G260" t="s">
        <v>139</v>
      </c>
      <c r="H260" t="s">
        <v>139</v>
      </c>
      <c r="I260" t="s">
        <v>139</v>
      </c>
      <c r="J260" t="s">
        <v>139</v>
      </c>
      <c r="K260" t="s">
        <v>139</v>
      </c>
      <c r="L260" s="67">
        <v>50</v>
      </c>
    </row>
    <row r="261" spans="1:12" x14ac:dyDescent="0.2">
      <c r="A261" t="s">
        <v>431</v>
      </c>
      <c r="B261" t="s">
        <v>431</v>
      </c>
      <c r="C261" s="66">
        <v>8700280</v>
      </c>
      <c r="D261" t="s">
        <v>372</v>
      </c>
      <c r="E261" s="68" t="s">
        <v>371</v>
      </c>
      <c r="F261" t="s">
        <v>139</v>
      </c>
      <c r="G261" t="s">
        <v>139</v>
      </c>
      <c r="H261" t="s">
        <v>139</v>
      </c>
      <c r="I261" t="s">
        <v>139</v>
      </c>
      <c r="J261" t="s">
        <v>139</v>
      </c>
      <c r="K261" t="s">
        <v>139</v>
      </c>
      <c r="L261" s="67">
        <v>16</v>
      </c>
    </row>
    <row r="262" spans="1:12" x14ac:dyDescent="0.2">
      <c r="A262" t="s">
        <v>431</v>
      </c>
      <c r="B262" t="s">
        <v>431</v>
      </c>
      <c r="C262" s="68" t="s">
        <v>259</v>
      </c>
      <c r="D262" t="s">
        <v>374</v>
      </c>
      <c r="E262" s="68" t="s">
        <v>373</v>
      </c>
      <c r="F262" t="s">
        <v>139</v>
      </c>
      <c r="G262" t="s">
        <v>139</v>
      </c>
      <c r="H262" t="s">
        <v>139</v>
      </c>
      <c r="I262" t="s">
        <v>139</v>
      </c>
      <c r="J262" t="s">
        <v>139</v>
      </c>
      <c r="K262" t="s">
        <v>139</v>
      </c>
      <c r="L262" s="67">
        <v>106</v>
      </c>
    </row>
    <row r="263" spans="1:12" x14ac:dyDescent="0.2">
      <c r="A263" t="s">
        <v>431</v>
      </c>
      <c r="B263" t="s">
        <v>431</v>
      </c>
      <c r="C263" s="68" t="s">
        <v>559</v>
      </c>
      <c r="D263" t="s">
        <v>414</v>
      </c>
      <c r="E263" s="68">
        <v>125115</v>
      </c>
      <c r="F263" t="s">
        <v>139</v>
      </c>
      <c r="G263" t="s">
        <v>139</v>
      </c>
      <c r="H263" t="s">
        <v>139</v>
      </c>
      <c r="I263" t="s">
        <v>139</v>
      </c>
      <c r="J263" t="s">
        <v>139</v>
      </c>
      <c r="K263" t="s">
        <v>139</v>
      </c>
      <c r="L263" s="67">
        <v>-31</v>
      </c>
    </row>
    <row r="264" spans="1:12" x14ac:dyDescent="0.2">
      <c r="A264" t="s">
        <v>431</v>
      </c>
      <c r="B264" t="s">
        <v>431</v>
      </c>
      <c r="C264" s="68" t="s">
        <v>559</v>
      </c>
      <c r="E264" s="68"/>
      <c r="L264" s="67"/>
    </row>
    <row r="265" spans="1:12" x14ac:dyDescent="0.2">
      <c r="A265" t="s">
        <v>431</v>
      </c>
      <c r="B265" t="s">
        <v>431</v>
      </c>
      <c r="C265" s="68" t="s">
        <v>559</v>
      </c>
      <c r="D265" t="s">
        <v>432</v>
      </c>
      <c r="E265" s="66">
        <v>2773</v>
      </c>
      <c r="F265" t="s">
        <v>139</v>
      </c>
      <c r="G265" t="s">
        <v>139</v>
      </c>
      <c r="H265" t="s">
        <v>139</v>
      </c>
      <c r="I265" t="s">
        <v>139</v>
      </c>
      <c r="J265" t="s">
        <v>139</v>
      </c>
      <c r="K265" t="s">
        <v>139</v>
      </c>
      <c r="L265" s="67">
        <v>725</v>
      </c>
    </row>
    <row r="266" spans="1:12" x14ac:dyDescent="0.2">
      <c r="A266" t="s">
        <v>431</v>
      </c>
      <c r="B266" t="s">
        <v>431</v>
      </c>
      <c r="C266" s="68" t="s">
        <v>559</v>
      </c>
      <c r="D266" t="s">
        <v>433</v>
      </c>
      <c r="E266" s="66">
        <v>2873</v>
      </c>
      <c r="F266" t="s">
        <v>139</v>
      </c>
      <c r="G266" t="s">
        <v>139</v>
      </c>
      <c r="H266" t="s">
        <v>139</v>
      </c>
      <c r="I266" t="s">
        <v>139</v>
      </c>
      <c r="J266" t="s">
        <v>139</v>
      </c>
      <c r="K266" t="s">
        <v>139</v>
      </c>
      <c r="L266" s="67">
        <v>763</v>
      </c>
    </row>
    <row r="267" spans="1:12" x14ac:dyDescent="0.2">
      <c r="A267" t="s">
        <v>431</v>
      </c>
      <c r="B267" t="s">
        <v>431</v>
      </c>
      <c r="C267" s="68" t="s">
        <v>559</v>
      </c>
      <c r="D267" t="s">
        <v>249</v>
      </c>
      <c r="E267" s="66">
        <v>8300130</v>
      </c>
      <c r="F267" t="s">
        <v>139</v>
      </c>
      <c r="G267" t="s">
        <v>139</v>
      </c>
      <c r="H267" t="s">
        <v>139</v>
      </c>
      <c r="I267" t="s">
        <v>139</v>
      </c>
      <c r="J267" t="s">
        <v>139</v>
      </c>
      <c r="K267" t="s">
        <v>139</v>
      </c>
      <c r="L267" s="67">
        <v>147</v>
      </c>
    </row>
    <row r="268" spans="1:12" x14ac:dyDescent="0.2">
      <c r="A268" t="s">
        <v>431</v>
      </c>
      <c r="B268" t="s">
        <v>431</v>
      </c>
      <c r="C268" s="68" t="s">
        <v>559</v>
      </c>
      <c r="D268" t="s">
        <v>251</v>
      </c>
      <c r="E268" s="68" t="s">
        <v>250</v>
      </c>
      <c r="F268" t="s">
        <v>139</v>
      </c>
      <c r="G268" t="s">
        <v>139</v>
      </c>
      <c r="H268" t="s">
        <v>139</v>
      </c>
      <c r="I268" t="s">
        <v>139</v>
      </c>
      <c r="J268" t="s">
        <v>139</v>
      </c>
      <c r="K268" t="s">
        <v>139</v>
      </c>
      <c r="L268" s="67">
        <v>147</v>
      </c>
    </row>
    <row r="269" spans="1:12" x14ac:dyDescent="0.2">
      <c r="A269" t="s">
        <v>431</v>
      </c>
      <c r="B269" t="s">
        <v>431</v>
      </c>
      <c r="C269" s="68" t="s">
        <v>559</v>
      </c>
      <c r="D269" t="s">
        <v>255</v>
      </c>
      <c r="E269" s="66">
        <v>8700130</v>
      </c>
      <c r="F269" t="s">
        <v>139</v>
      </c>
      <c r="G269" t="s">
        <v>139</v>
      </c>
      <c r="H269" t="s">
        <v>139</v>
      </c>
      <c r="I269" t="s">
        <v>139</v>
      </c>
      <c r="J269" t="s">
        <v>139</v>
      </c>
      <c r="K269" t="s">
        <v>139</v>
      </c>
      <c r="L269" s="67">
        <v>161</v>
      </c>
    </row>
    <row r="270" spans="1:12" x14ac:dyDescent="0.2">
      <c r="A270" t="s">
        <v>431</v>
      </c>
      <c r="B270" t="s">
        <v>431</v>
      </c>
      <c r="C270" s="68" t="s">
        <v>361</v>
      </c>
      <c r="D270" t="s">
        <v>257</v>
      </c>
      <c r="E270" s="68" t="s">
        <v>256</v>
      </c>
      <c r="F270" t="s">
        <v>139</v>
      </c>
      <c r="G270" t="s">
        <v>139</v>
      </c>
      <c r="H270" t="s">
        <v>139</v>
      </c>
      <c r="I270" t="s">
        <v>139</v>
      </c>
      <c r="J270" t="s">
        <v>139</v>
      </c>
      <c r="K270" t="s">
        <v>139</v>
      </c>
      <c r="L270" s="67">
        <v>161</v>
      </c>
    </row>
    <row r="271" spans="1:12" x14ac:dyDescent="0.2">
      <c r="A271" t="s">
        <v>431</v>
      </c>
      <c r="B271" t="s">
        <v>431</v>
      </c>
      <c r="C271" s="68" t="s">
        <v>559</v>
      </c>
      <c r="D271" t="s">
        <v>258</v>
      </c>
      <c r="E271" s="66">
        <v>8700280</v>
      </c>
      <c r="F271" t="s">
        <v>139</v>
      </c>
      <c r="G271" t="s">
        <v>139</v>
      </c>
      <c r="H271" t="s">
        <v>139</v>
      </c>
      <c r="I271" t="s">
        <v>139</v>
      </c>
      <c r="J271" t="s">
        <v>139</v>
      </c>
      <c r="K271" t="s">
        <v>139</v>
      </c>
      <c r="L271" s="67">
        <v>239</v>
      </c>
    </row>
    <row r="272" spans="1:12" x14ac:dyDescent="0.2">
      <c r="A272" t="s">
        <v>431</v>
      </c>
      <c r="B272" t="s">
        <v>431</v>
      </c>
      <c r="C272" s="68" t="s">
        <v>559</v>
      </c>
      <c r="D272" t="s">
        <v>260</v>
      </c>
      <c r="E272" s="68" t="s">
        <v>259</v>
      </c>
      <c r="F272" t="s">
        <v>139</v>
      </c>
      <c r="G272" t="s">
        <v>139</v>
      </c>
      <c r="H272" t="s">
        <v>139</v>
      </c>
      <c r="I272" t="s">
        <v>139</v>
      </c>
      <c r="J272" t="s">
        <v>139</v>
      </c>
      <c r="K272" t="s">
        <v>139</v>
      </c>
      <c r="L272" s="67">
        <v>239</v>
      </c>
    </row>
    <row r="273" spans="1:12" x14ac:dyDescent="0.2">
      <c r="A273" t="s">
        <v>431</v>
      </c>
      <c r="B273" t="s">
        <v>431</v>
      </c>
      <c r="C273" s="68" t="s">
        <v>559</v>
      </c>
      <c r="D273" t="s">
        <v>352</v>
      </c>
      <c r="E273" s="68">
        <v>42000</v>
      </c>
      <c r="F273" t="s">
        <v>139</v>
      </c>
      <c r="G273" t="s">
        <v>139</v>
      </c>
      <c r="H273" t="s">
        <v>139</v>
      </c>
      <c r="I273" t="s">
        <v>139</v>
      </c>
      <c r="J273" t="s">
        <v>139</v>
      </c>
      <c r="K273" t="s">
        <v>139</v>
      </c>
      <c r="L273" s="67">
        <v>0</v>
      </c>
    </row>
    <row r="274" spans="1:12" x14ac:dyDescent="0.2">
      <c r="A274" t="s">
        <v>431</v>
      </c>
      <c r="B274" t="s">
        <v>431</v>
      </c>
      <c r="C274" s="68" t="s">
        <v>559</v>
      </c>
      <c r="D274" t="s">
        <v>272</v>
      </c>
      <c r="E274" s="68" t="s">
        <v>271</v>
      </c>
      <c r="F274" t="s">
        <v>139</v>
      </c>
      <c r="G274" t="s">
        <v>139</v>
      </c>
      <c r="H274" t="s">
        <v>139</v>
      </c>
      <c r="I274" t="s">
        <v>139</v>
      </c>
      <c r="J274" t="s">
        <v>139</v>
      </c>
      <c r="K274" t="s">
        <v>139</v>
      </c>
      <c r="L274" s="67">
        <v>0</v>
      </c>
    </row>
    <row r="275" spans="1:12" x14ac:dyDescent="0.2">
      <c r="A275" t="s">
        <v>431</v>
      </c>
      <c r="B275" t="s">
        <v>431</v>
      </c>
      <c r="C275" s="68" t="s">
        <v>559</v>
      </c>
      <c r="D275" t="s">
        <v>268</v>
      </c>
      <c r="E275" s="68" t="s">
        <v>267</v>
      </c>
      <c r="F275" t="s">
        <v>139</v>
      </c>
      <c r="G275" t="s">
        <v>139</v>
      </c>
      <c r="H275" t="s">
        <v>139</v>
      </c>
      <c r="I275" t="s">
        <v>139</v>
      </c>
      <c r="J275" t="s">
        <v>139</v>
      </c>
      <c r="K275" t="s">
        <v>139</v>
      </c>
      <c r="L275" s="67">
        <v>0</v>
      </c>
    </row>
    <row r="276" spans="1:12" x14ac:dyDescent="0.2">
      <c r="A276" t="s">
        <v>431</v>
      </c>
      <c r="B276" t="s">
        <v>431</v>
      </c>
      <c r="C276" s="68" t="s">
        <v>559</v>
      </c>
      <c r="D276" t="s">
        <v>270</v>
      </c>
      <c r="E276" s="68" t="s">
        <v>269</v>
      </c>
      <c r="F276" t="s">
        <v>139</v>
      </c>
      <c r="G276" t="s">
        <v>139</v>
      </c>
      <c r="H276" t="s">
        <v>139</v>
      </c>
      <c r="I276" t="s">
        <v>139</v>
      </c>
      <c r="J276" t="s">
        <v>139</v>
      </c>
      <c r="K276" t="s">
        <v>139</v>
      </c>
      <c r="L276" s="67">
        <v>0</v>
      </c>
    </row>
    <row r="277" spans="1:12" x14ac:dyDescent="0.2">
      <c r="A277" t="s">
        <v>431</v>
      </c>
      <c r="B277" t="s">
        <v>431</v>
      </c>
      <c r="C277" s="68" t="s">
        <v>559</v>
      </c>
      <c r="D277" t="s">
        <v>354</v>
      </c>
      <c r="E277" s="68" t="s">
        <v>353</v>
      </c>
      <c r="F277" t="s">
        <v>139</v>
      </c>
      <c r="G277" t="s">
        <v>139</v>
      </c>
      <c r="H277" t="s">
        <v>139</v>
      </c>
      <c r="I277" t="s">
        <v>139</v>
      </c>
      <c r="J277" t="s">
        <v>139</v>
      </c>
      <c r="K277" t="s">
        <v>139</v>
      </c>
      <c r="L277" s="67">
        <v>6</v>
      </c>
    </row>
    <row r="278" spans="1:12" x14ac:dyDescent="0.2">
      <c r="A278" t="s">
        <v>431</v>
      </c>
      <c r="B278" t="s">
        <v>431</v>
      </c>
      <c r="C278" s="68" t="s">
        <v>559</v>
      </c>
      <c r="D278" t="s">
        <v>358</v>
      </c>
      <c r="E278" s="68" t="s">
        <v>357</v>
      </c>
      <c r="F278" t="s">
        <v>139</v>
      </c>
      <c r="G278" t="s">
        <v>139</v>
      </c>
      <c r="H278" t="s">
        <v>139</v>
      </c>
      <c r="I278" t="s">
        <v>139</v>
      </c>
      <c r="J278" t="s">
        <v>139</v>
      </c>
      <c r="K278" t="s">
        <v>139</v>
      </c>
      <c r="L278" s="67">
        <v>22</v>
      </c>
    </row>
    <row r="279" spans="1:12" x14ac:dyDescent="0.2">
      <c r="A279" t="s">
        <v>431</v>
      </c>
      <c r="B279" t="s">
        <v>431</v>
      </c>
      <c r="C279" s="68" t="s">
        <v>559</v>
      </c>
      <c r="D279" t="s">
        <v>360</v>
      </c>
      <c r="E279" s="68" t="s">
        <v>359</v>
      </c>
      <c r="F279" t="s">
        <v>139</v>
      </c>
      <c r="G279" t="s">
        <v>139</v>
      </c>
      <c r="H279" t="s">
        <v>139</v>
      </c>
      <c r="I279" t="s">
        <v>139</v>
      </c>
      <c r="J279" t="s">
        <v>139</v>
      </c>
      <c r="K279" t="s">
        <v>139</v>
      </c>
      <c r="L279" s="67">
        <v>22</v>
      </c>
    </row>
    <row r="280" spans="1:12" x14ac:dyDescent="0.2">
      <c r="A280" t="s">
        <v>431</v>
      </c>
      <c r="B280" t="s">
        <v>431</v>
      </c>
      <c r="C280" s="68" t="s">
        <v>559</v>
      </c>
      <c r="D280" t="s">
        <v>362</v>
      </c>
      <c r="E280" s="68" t="s">
        <v>361</v>
      </c>
      <c r="F280" t="s">
        <v>139</v>
      </c>
      <c r="G280" t="s">
        <v>139</v>
      </c>
      <c r="H280" t="s">
        <v>139</v>
      </c>
      <c r="I280" t="s">
        <v>139</v>
      </c>
      <c r="J280" t="s">
        <v>139</v>
      </c>
      <c r="K280" t="s">
        <v>139</v>
      </c>
      <c r="L280" s="67">
        <v>88</v>
      </c>
    </row>
    <row r="281" spans="1:12" x14ac:dyDescent="0.2">
      <c r="A281" t="s">
        <v>431</v>
      </c>
      <c r="B281" t="s">
        <v>431</v>
      </c>
      <c r="C281" s="68" t="s">
        <v>559</v>
      </c>
      <c r="D281" t="s">
        <v>364</v>
      </c>
      <c r="E281" s="68" t="s">
        <v>363</v>
      </c>
      <c r="F281" t="s">
        <v>139</v>
      </c>
      <c r="G281" t="s">
        <v>139</v>
      </c>
      <c r="H281" t="s">
        <v>139</v>
      </c>
      <c r="I281" t="s">
        <v>139</v>
      </c>
      <c r="J281" t="s">
        <v>139</v>
      </c>
      <c r="K281" t="s">
        <v>139</v>
      </c>
      <c r="L281" s="67">
        <v>0</v>
      </c>
    </row>
    <row r="282" spans="1:12" x14ac:dyDescent="0.2">
      <c r="C282" s="68"/>
      <c r="D282" t="s">
        <v>366</v>
      </c>
      <c r="E282" s="68" t="s">
        <v>365</v>
      </c>
      <c r="L282" s="67">
        <v>0</v>
      </c>
    </row>
    <row r="283" spans="1:12" x14ac:dyDescent="0.2">
      <c r="C283" s="68"/>
      <c r="D283" t="s">
        <v>437</v>
      </c>
      <c r="E283" s="68" t="s">
        <v>436</v>
      </c>
      <c r="F283" t="s">
        <v>139</v>
      </c>
      <c r="G283" t="s">
        <v>139</v>
      </c>
      <c r="H283" t="s">
        <v>139</v>
      </c>
      <c r="I283" t="s">
        <v>139</v>
      </c>
      <c r="J283" t="s">
        <v>139</v>
      </c>
      <c r="K283" t="s">
        <v>139</v>
      </c>
      <c r="L283" s="67">
        <v>177</v>
      </c>
    </row>
    <row r="284" spans="1:12" x14ac:dyDescent="0.2">
      <c r="C284" s="66"/>
      <c r="D284" t="s">
        <v>445</v>
      </c>
      <c r="E284" s="66">
        <v>100034</v>
      </c>
      <c r="F284" s="67">
        <v>135</v>
      </c>
      <c r="G284" s="67">
        <v>140</v>
      </c>
      <c r="H284" s="67">
        <v>144</v>
      </c>
      <c r="I284" s="67">
        <v>152</v>
      </c>
      <c r="J284" s="67">
        <v>163</v>
      </c>
      <c r="K284" s="67">
        <v>210</v>
      </c>
      <c r="L284" t="s">
        <v>139</v>
      </c>
    </row>
    <row r="285" spans="1:12" x14ac:dyDescent="0.2">
      <c r="C285" s="66"/>
      <c r="D285" t="s">
        <v>459</v>
      </c>
      <c r="E285" s="66">
        <v>2860025</v>
      </c>
      <c r="F285" s="67">
        <v>278</v>
      </c>
      <c r="G285" s="67">
        <v>283</v>
      </c>
      <c r="H285" s="67">
        <v>287</v>
      </c>
      <c r="I285" s="67">
        <v>306</v>
      </c>
      <c r="J285" s="67">
        <v>341</v>
      </c>
      <c r="K285" s="67">
        <v>396</v>
      </c>
      <c r="L285" t="s">
        <v>139</v>
      </c>
    </row>
    <row r="286" spans="1:12" x14ac:dyDescent="0.2">
      <c r="C286" s="68"/>
      <c r="D286" t="s">
        <v>477</v>
      </c>
      <c r="E286" s="68" t="s">
        <v>359</v>
      </c>
      <c r="F286" t="s">
        <v>139</v>
      </c>
      <c r="G286" t="s">
        <v>139</v>
      </c>
      <c r="H286" t="s">
        <v>139</v>
      </c>
      <c r="I286" t="s">
        <v>139</v>
      </c>
      <c r="J286" t="s">
        <v>139</v>
      </c>
      <c r="K286" t="s">
        <v>139</v>
      </c>
      <c r="L286" s="67">
        <v>115</v>
      </c>
    </row>
    <row r="287" spans="1:12" x14ac:dyDescent="0.2">
      <c r="C287" s="66"/>
      <c r="D287" t="s">
        <v>518</v>
      </c>
      <c r="E287" s="68" t="s">
        <v>517</v>
      </c>
      <c r="F287" t="s">
        <v>139</v>
      </c>
      <c r="G287" t="s">
        <v>139</v>
      </c>
      <c r="H287" t="s">
        <v>139</v>
      </c>
      <c r="I287" t="s">
        <v>139</v>
      </c>
      <c r="J287" t="s">
        <v>139</v>
      </c>
      <c r="K287" t="s">
        <v>139</v>
      </c>
      <c r="L287" s="67">
        <v>73</v>
      </c>
    </row>
    <row r="288" spans="1:12" x14ac:dyDescent="0.2">
      <c r="C288" s="68"/>
      <c r="D288" t="s">
        <v>531</v>
      </c>
      <c r="E288" s="68" t="s">
        <v>279</v>
      </c>
      <c r="F288" t="s">
        <v>139</v>
      </c>
      <c r="G288" t="s">
        <v>139</v>
      </c>
      <c r="H288" t="s">
        <v>139</v>
      </c>
      <c r="I288" t="s">
        <v>139</v>
      </c>
      <c r="J288" t="s">
        <v>139</v>
      </c>
      <c r="K288" t="s">
        <v>139</v>
      </c>
      <c r="L288" s="67">
        <v>202</v>
      </c>
    </row>
    <row r="289" spans="1:12" x14ac:dyDescent="0.2">
      <c r="C289" s="66"/>
      <c r="D289" t="s">
        <v>377</v>
      </c>
      <c r="E289" s="66">
        <v>125108</v>
      </c>
      <c r="F289" t="s">
        <v>139</v>
      </c>
      <c r="G289" t="s">
        <v>139</v>
      </c>
      <c r="H289" t="s">
        <v>139</v>
      </c>
      <c r="I289" t="s">
        <v>139</v>
      </c>
      <c r="J289" t="s">
        <v>139</v>
      </c>
      <c r="K289" t="s">
        <v>139</v>
      </c>
      <c r="L289" s="67">
        <v>8</v>
      </c>
    </row>
    <row r="290" spans="1:12" x14ac:dyDescent="0.2">
      <c r="A290" t="s">
        <v>544</v>
      </c>
      <c r="B290" s="68" t="s">
        <v>312</v>
      </c>
      <c r="C290" t="s">
        <v>139</v>
      </c>
      <c r="D290" t="s">
        <v>139</v>
      </c>
      <c r="E290" t="s">
        <v>139</v>
      </c>
      <c r="F290" t="s">
        <v>139</v>
      </c>
      <c r="G290" t="s">
        <v>139</v>
      </c>
      <c r="H290" t="s">
        <v>139</v>
      </c>
      <c r="I290" s="67">
        <v>8</v>
      </c>
    </row>
    <row r="291" spans="1:12" x14ac:dyDescent="0.2">
      <c r="A291" t="s">
        <v>281</v>
      </c>
      <c r="B291" s="66">
        <v>125178</v>
      </c>
      <c r="C291" t="s">
        <v>139</v>
      </c>
      <c r="D291" t="s">
        <v>139</v>
      </c>
      <c r="E291" t="s">
        <v>139</v>
      </c>
      <c r="F291" t="s">
        <v>139</v>
      </c>
      <c r="G291" t="s">
        <v>139</v>
      </c>
      <c r="H291" t="s">
        <v>139</v>
      </c>
      <c r="I291" s="67">
        <v>8</v>
      </c>
    </row>
    <row r="292" spans="1:12" x14ac:dyDescent="0.2">
      <c r="A292" t="s">
        <v>545</v>
      </c>
      <c r="B292" s="66">
        <v>7110050</v>
      </c>
      <c r="C292" t="s">
        <v>139</v>
      </c>
      <c r="D292" t="s">
        <v>139</v>
      </c>
      <c r="E292" t="s">
        <v>139</v>
      </c>
      <c r="F292" t="s">
        <v>139</v>
      </c>
      <c r="G292" t="s">
        <v>139</v>
      </c>
      <c r="H292" t="s">
        <v>139</v>
      </c>
      <c r="I292" s="67">
        <v>11</v>
      </c>
    </row>
    <row r="293" spans="1:12" x14ac:dyDescent="0.2">
      <c r="A293" t="s">
        <v>546</v>
      </c>
      <c r="B293" s="66">
        <v>7110060</v>
      </c>
      <c r="C293" t="s">
        <v>139</v>
      </c>
      <c r="D293" t="s">
        <v>139</v>
      </c>
      <c r="E293" t="s">
        <v>139</v>
      </c>
      <c r="F293" t="s">
        <v>139</v>
      </c>
      <c r="G293" t="s">
        <v>139</v>
      </c>
      <c r="H293" t="s">
        <v>139</v>
      </c>
      <c r="I293" s="67">
        <v>13</v>
      </c>
    </row>
    <row r="294" spans="1:12" x14ac:dyDescent="0.2">
      <c r="A294" t="s">
        <v>378</v>
      </c>
      <c r="B294" s="66">
        <v>71400</v>
      </c>
      <c r="C294" t="s">
        <v>139</v>
      </c>
      <c r="D294" t="s">
        <v>139</v>
      </c>
      <c r="E294" t="s">
        <v>139</v>
      </c>
      <c r="F294" t="s">
        <v>139</v>
      </c>
      <c r="G294" t="s">
        <v>139</v>
      </c>
      <c r="H294" t="s">
        <v>139</v>
      </c>
      <c r="I294" s="67">
        <v>15</v>
      </c>
    </row>
    <row r="295" spans="1:12" x14ac:dyDescent="0.2">
      <c r="A295" t="s">
        <v>547</v>
      </c>
      <c r="B295" s="66">
        <v>71810</v>
      </c>
      <c r="C295" t="s">
        <v>139</v>
      </c>
      <c r="D295" t="s">
        <v>139</v>
      </c>
      <c r="E295" t="s">
        <v>139</v>
      </c>
      <c r="F295" t="s">
        <v>139</v>
      </c>
      <c r="G295" t="s">
        <v>139</v>
      </c>
      <c r="H295" t="s">
        <v>139</v>
      </c>
      <c r="I295" s="67">
        <v>9</v>
      </c>
    </row>
    <row r="296" spans="1:12" x14ac:dyDescent="0.2">
      <c r="A296" t="s">
        <v>548</v>
      </c>
      <c r="B296" s="66">
        <v>72400</v>
      </c>
      <c r="C296" t="s">
        <v>139</v>
      </c>
      <c r="D296" t="s">
        <v>139</v>
      </c>
      <c r="E296" t="s">
        <v>139</v>
      </c>
      <c r="F296" t="s">
        <v>139</v>
      </c>
      <c r="G296" t="s">
        <v>139</v>
      </c>
      <c r="H296" t="s">
        <v>139</v>
      </c>
      <c r="I296" s="67">
        <v>21</v>
      </c>
    </row>
    <row r="297" spans="1:12" x14ac:dyDescent="0.2">
      <c r="A297" t="s">
        <v>549</v>
      </c>
      <c r="B297" s="66">
        <v>105000348020</v>
      </c>
      <c r="C297" t="s">
        <v>139</v>
      </c>
      <c r="D297" t="s">
        <v>139</v>
      </c>
      <c r="E297" t="s">
        <v>139</v>
      </c>
      <c r="F297" t="s">
        <v>139</v>
      </c>
      <c r="G297" t="s">
        <v>139</v>
      </c>
      <c r="H297" t="s">
        <v>139</v>
      </c>
      <c r="I297" s="67">
        <v>9</v>
      </c>
    </row>
    <row r="298" spans="1:12" x14ac:dyDescent="0.2">
      <c r="B298" s="66"/>
      <c r="I298" s="67"/>
    </row>
    <row r="299" spans="1:12" x14ac:dyDescent="0.2">
      <c r="A299" t="s">
        <v>552</v>
      </c>
      <c r="B299" s="68" t="s">
        <v>551</v>
      </c>
      <c r="C299" t="s">
        <v>139</v>
      </c>
      <c r="D299" t="s">
        <v>139</v>
      </c>
      <c r="E299" t="s">
        <v>139</v>
      </c>
      <c r="F299" t="s">
        <v>139</v>
      </c>
      <c r="G299" t="s">
        <v>139</v>
      </c>
      <c r="H299" t="s">
        <v>139</v>
      </c>
      <c r="I299" s="67">
        <v>26</v>
      </c>
    </row>
    <row r="300" spans="1:12" x14ac:dyDescent="0.2">
      <c r="A300" t="s">
        <v>553</v>
      </c>
      <c r="B300" s="66">
        <v>9990000</v>
      </c>
      <c r="C300" t="s">
        <v>139</v>
      </c>
      <c r="D300" t="s">
        <v>139</v>
      </c>
      <c r="E300" t="s">
        <v>139</v>
      </c>
      <c r="F300" t="s">
        <v>139</v>
      </c>
      <c r="G300" t="s">
        <v>139</v>
      </c>
      <c r="H300" t="s">
        <v>139</v>
      </c>
      <c r="I300" s="67">
        <v>71</v>
      </c>
    </row>
  </sheetData>
  <autoFilter ref="A1:I30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359"/>
  <sheetViews>
    <sheetView workbookViewId="0">
      <selection activeCell="E23" sqref="E23"/>
    </sheetView>
  </sheetViews>
  <sheetFormatPr defaultRowHeight="12.75" x14ac:dyDescent="0.2"/>
  <cols>
    <col min="1" max="1" width="26.28515625" style="105" customWidth="1"/>
    <col min="2" max="2" width="31.42578125" style="105" customWidth="1"/>
  </cols>
  <sheetData>
    <row r="1" spans="1:2" x14ac:dyDescent="0.2">
      <c r="A1" s="104" t="s">
        <v>2793</v>
      </c>
      <c r="B1" s="104" t="s">
        <v>4636</v>
      </c>
    </row>
    <row r="2" spans="1:2" x14ac:dyDescent="0.2">
      <c r="A2" s="106">
        <v>24000010</v>
      </c>
      <c r="B2" s="105" t="s">
        <v>4637</v>
      </c>
    </row>
    <row r="3" spans="1:2" x14ac:dyDescent="0.2">
      <c r="A3" s="106">
        <v>24000014</v>
      </c>
      <c r="B3" s="105" t="s">
        <v>4638</v>
      </c>
    </row>
    <row r="4" spans="1:2" x14ac:dyDescent="0.2">
      <c r="A4" s="106">
        <v>24000014</v>
      </c>
      <c r="B4" s="105" t="s">
        <v>4639</v>
      </c>
    </row>
    <row r="5" spans="1:2" x14ac:dyDescent="0.2">
      <c r="A5" s="106">
        <v>24000014</v>
      </c>
      <c r="B5" s="105" t="s">
        <v>4638</v>
      </c>
    </row>
    <row r="6" spans="1:2" x14ac:dyDescent="0.2">
      <c r="A6" s="106">
        <v>24000014</v>
      </c>
      <c r="B6" s="105" t="s">
        <v>4639</v>
      </c>
    </row>
    <row r="7" spans="1:2" x14ac:dyDescent="0.2">
      <c r="A7" s="106">
        <v>24000027</v>
      </c>
      <c r="B7" s="105" t="s">
        <v>4640</v>
      </c>
    </row>
    <row r="8" spans="1:2" x14ac:dyDescent="0.2">
      <c r="A8" s="106">
        <v>24000031</v>
      </c>
      <c r="B8" s="105" t="s">
        <v>4641</v>
      </c>
    </row>
    <row r="9" spans="1:2" x14ac:dyDescent="0.2">
      <c r="A9" s="106">
        <v>24000035</v>
      </c>
      <c r="B9" s="105" t="s">
        <v>4642</v>
      </c>
    </row>
    <row r="10" spans="1:2" x14ac:dyDescent="0.2">
      <c r="A10" s="106">
        <v>24000046</v>
      </c>
      <c r="B10" s="105" t="s">
        <v>4643</v>
      </c>
    </row>
    <row r="11" spans="1:2" x14ac:dyDescent="0.2">
      <c r="A11" s="106">
        <v>24000047</v>
      </c>
      <c r="B11" s="105" t="s">
        <v>4644</v>
      </c>
    </row>
    <row r="12" spans="1:2" x14ac:dyDescent="0.2">
      <c r="A12" s="106">
        <v>24000058</v>
      </c>
      <c r="B12" s="105" t="s">
        <v>4645</v>
      </c>
    </row>
    <row r="13" spans="1:2" x14ac:dyDescent="0.2">
      <c r="A13" s="106">
        <v>24000085</v>
      </c>
    </row>
    <row r="14" spans="1:2" x14ac:dyDescent="0.2">
      <c r="A14" s="106">
        <v>24000087</v>
      </c>
    </row>
    <row r="15" spans="1:2" x14ac:dyDescent="0.2">
      <c r="A15" s="106">
        <v>24000089</v>
      </c>
      <c r="B15" s="105" t="s">
        <v>4645</v>
      </c>
    </row>
    <row r="16" spans="1:2" x14ac:dyDescent="0.2">
      <c r="A16" s="106">
        <v>24000098</v>
      </c>
      <c r="B16" s="105" t="s">
        <v>4646</v>
      </c>
    </row>
    <row r="17" spans="1:2" x14ac:dyDescent="0.2">
      <c r="A17" s="106">
        <v>24000099</v>
      </c>
    </row>
    <row r="18" spans="1:2" x14ac:dyDescent="0.2">
      <c r="A18" s="106">
        <v>24000113</v>
      </c>
      <c r="B18" s="105" t="s">
        <v>4647</v>
      </c>
    </row>
    <row r="19" spans="1:2" x14ac:dyDescent="0.2">
      <c r="A19" s="106">
        <v>24000138</v>
      </c>
      <c r="B19" s="105" t="s">
        <v>4648</v>
      </c>
    </row>
    <row r="20" spans="1:2" x14ac:dyDescent="0.2">
      <c r="A20" s="106">
        <v>24000149</v>
      </c>
      <c r="B20" s="105" t="s">
        <v>4645</v>
      </c>
    </row>
    <row r="21" spans="1:2" x14ac:dyDescent="0.2">
      <c r="A21" s="106">
        <v>24000183</v>
      </c>
      <c r="B21" s="105" t="s">
        <v>4649</v>
      </c>
    </row>
    <row r="22" spans="1:2" x14ac:dyDescent="0.2">
      <c r="A22" s="106">
        <v>24000195</v>
      </c>
      <c r="B22" s="105" t="s">
        <v>4650</v>
      </c>
    </row>
    <row r="23" spans="1:2" x14ac:dyDescent="0.2">
      <c r="A23" s="106">
        <v>24000196</v>
      </c>
      <c r="B23" s="105" t="s">
        <v>4651</v>
      </c>
    </row>
    <row r="24" spans="1:2" x14ac:dyDescent="0.2">
      <c r="A24" s="106">
        <v>24000197</v>
      </c>
      <c r="B24" s="105" t="s">
        <v>4652</v>
      </c>
    </row>
    <row r="25" spans="1:2" x14ac:dyDescent="0.2">
      <c r="A25" s="106">
        <v>24000202</v>
      </c>
      <c r="B25" s="105" t="s">
        <v>4653</v>
      </c>
    </row>
    <row r="26" spans="1:2" x14ac:dyDescent="0.2">
      <c r="A26" s="106">
        <v>24000205</v>
      </c>
      <c r="B26" s="105" t="s">
        <v>4654</v>
      </c>
    </row>
    <row r="27" spans="1:2" x14ac:dyDescent="0.2">
      <c r="A27" s="106">
        <v>24000209</v>
      </c>
      <c r="B27" s="105" t="s">
        <v>4655</v>
      </c>
    </row>
    <row r="28" spans="1:2" x14ac:dyDescent="0.2">
      <c r="A28" s="106">
        <v>24000222</v>
      </c>
      <c r="B28" s="105" t="s">
        <v>4656</v>
      </c>
    </row>
    <row r="29" spans="1:2" x14ac:dyDescent="0.2">
      <c r="A29" s="106">
        <v>24000223</v>
      </c>
      <c r="B29" s="105" t="s">
        <v>4657</v>
      </c>
    </row>
    <row r="30" spans="1:2" x14ac:dyDescent="0.2">
      <c r="A30" s="106">
        <v>24000233</v>
      </c>
      <c r="B30" s="105" t="s">
        <v>4645</v>
      </c>
    </row>
    <row r="31" spans="1:2" x14ac:dyDescent="0.2">
      <c r="A31" s="106">
        <v>24000240</v>
      </c>
      <c r="B31" s="105" t="s">
        <v>4658</v>
      </c>
    </row>
    <row r="32" spans="1:2" x14ac:dyDescent="0.2">
      <c r="A32" s="106">
        <v>24000244</v>
      </c>
      <c r="B32" s="105" t="s">
        <v>4659</v>
      </c>
    </row>
    <row r="33" spans="1:2" x14ac:dyDescent="0.2">
      <c r="A33" s="106">
        <v>24000256</v>
      </c>
      <c r="B33" s="105" t="s">
        <v>4660</v>
      </c>
    </row>
    <row r="34" spans="1:2" x14ac:dyDescent="0.2">
      <c r="A34" s="106">
        <v>24000259</v>
      </c>
      <c r="B34" s="105" t="s">
        <v>4661</v>
      </c>
    </row>
    <row r="35" spans="1:2" x14ac:dyDescent="0.2">
      <c r="A35" s="106">
        <v>24000262</v>
      </c>
      <c r="B35" s="105" t="s">
        <v>4662</v>
      </c>
    </row>
    <row r="36" spans="1:2" x14ac:dyDescent="0.2">
      <c r="A36" s="106">
        <v>24000265</v>
      </c>
      <c r="B36" s="105" t="s">
        <v>4663</v>
      </c>
    </row>
    <row r="37" spans="1:2" x14ac:dyDescent="0.2">
      <c r="A37" s="106">
        <v>24000266</v>
      </c>
      <c r="B37" s="105" t="s">
        <v>4664</v>
      </c>
    </row>
    <row r="38" spans="1:2" x14ac:dyDescent="0.2">
      <c r="A38" s="106">
        <v>24000267</v>
      </c>
      <c r="B38" s="105" t="s">
        <v>4665</v>
      </c>
    </row>
    <row r="39" spans="1:2" x14ac:dyDescent="0.2">
      <c r="A39" s="106">
        <v>24000270</v>
      </c>
    </row>
    <row r="40" spans="1:2" x14ac:dyDescent="0.2">
      <c r="A40" s="106">
        <v>24000272</v>
      </c>
      <c r="B40" s="105" t="s">
        <v>4640</v>
      </c>
    </row>
    <row r="41" spans="1:2" x14ac:dyDescent="0.2">
      <c r="A41" s="106">
        <v>24000273</v>
      </c>
      <c r="B41" s="105" t="s">
        <v>4666</v>
      </c>
    </row>
    <row r="42" spans="1:2" x14ac:dyDescent="0.2">
      <c r="A42" s="106">
        <v>24000274</v>
      </c>
    </row>
    <row r="43" spans="1:2" x14ac:dyDescent="0.2">
      <c r="A43" s="106">
        <v>24000276</v>
      </c>
      <c r="B43" s="105" t="s">
        <v>4667</v>
      </c>
    </row>
    <row r="44" spans="1:2" x14ac:dyDescent="0.2">
      <c r="A44" s="106">
        <v>24000279</v>
      </c>
      <c r="B44" s="105" t="s">
        <v>4668</v>
      </c>
    </row>
    <row r="45" spans="1:2" x14ac:dyDescent="0.2">
      <c r="A45" s="106">
        <v>24000284</v>
      </c>
      <c r="B45" s="105" t="s">
        <v>4669</v>
      </c>
    </row>
    <row r="46" spans="1:2" x14ac:dyDescent="0.2">
      <c r="A46" s="106">
        <v>24000286</v>
      </c>
      <c r="B46" s="105" t="s">
        <v>4670</v>
      </c>
    </row>
    <row r="47" spans="1:2" x14ac:dyDescent="0.2">
      <c r="A47" s="106">
        <v>24000288</v>
      </c>
      <c r="B47" s="105" t="s">
        <v>4671</v>
      </c>
    </row>
    <row r="48" spans="1:2" x14ac:dyDescent="0.2">
      <c r="A48" s="106">
        <v>24000288</v>
      </c>
      <c r="B48" s="105" t="s">
        <v>4672</v>
      </c>
    </row>
    <row r="49" spans="1:2" x14ac:dyDescent="0.2">
      <c r="A49" s="106">
        <v>24000288</v>
      </c>
      <c r="B49" s="105" t="s">
        <v>4671</v>
      </c>
    </row>
    <row r="50" spans="1:2" x14ac:dyDescent="0.2">
      <c r="A50" s="106">
        <v>24000288</v>
      </c>
      <c r="B50" s="105" t="s">
        <v>4672</v>
      </c>
    </row>
    <row r="51" spans="1:2" x14ac:dyDescent="0.2">
      <c r="A51" s="106">
        <v>24000293</v>
      </c>
      <c r="B51" s="105" t="s">
        <v>4673</v>
      </c>
    </row>
    <row r="52" spans="1:2" x14ac:dyDescent="0.2">
      <c r="A52" s="106">
        <v>24000298</v>
      </c>
      <c r="B52" s="105" t="s">
        <v>4674</v>
      </c>
    </row>
    <row r="53" spans="1:2" x14ac:dyDescent="0.2">
      <c r="A53" s="106">
        <v>24000303</v>
      </c>
      <c r="B53" s="105" t="s">
        <v>4675</v>
      </c>
    </row>
    <row r="54" spans="1:2" x14ac:dyDescent="0.2">
      <c r="A54" s="106">
        <v>24000304</v>
      </c>
      <c r="B54" s="105" t="s">
        <v>4676</v>
      </c>
    </row>
    <row r="55" spans="1:2" x14ac:dyDescent="0.2">
      <c r="A55" s="106">
        <v>24000305</v>
      </c>
      <c r="B55" s="105" t="s">
        <v>4677</v>
      </c>
    </row>
    <row r="56" spans="1:2" x14ac:dyDescent="0.2">
      <c r="A56" s="106">
        <v>24000306</v>
      </c>
      <c r="B56" s="105" t="s">
        <v>4678</v>
      </c>
    </row>
    <row r="57" spans="1:2" x14ac:dyDescent="0.2">
      <c r="A57" s="106">
        <v>24000309</v>
      </c>
      <c r="B57" s="105" t="s">
        <v>4679</v>
      </c>
    </row>
    <row r="58" spans="1:2" x14ac:dyDescent="0.2">
      <c r="A58" s="106">
        <v>24000311</v>
      </c>
      <c r="B58" s="105" t="s">
        <v>4680</v>
      </c>
    </row>
    <row r="59" spans="1:2" x14ac:dyDescent="0.2">
      <c r="A59" s="106">
        <v>24000312</v>
      </c>
    </row>
    <row r="60" spans="1:2" x14ac:dyDescent="0.2">
      <c r="A60" s="106">
        <v>24000317</v>
      </c>
      <c r="B60" s="105" t="s">
        <v>4681</v>
      </c>
    </row>
    <row r="61" spans="1:2" x14ac:dyDescent="0.2">
      <c r="A61" s="106">
        <v>24000320</v>
      </c>
      <c r="B61" s="105" t="s">
        <v>4682</v>
      </c>
    </row>
    <row r="62" spans="1:2" x14ac:dyDescent="0.2">
      <c r="A62" s="106">
        <v>24000321</v>
      </c>
      <c r="B62" s="105" t="s">
        <v>4683</v>
      </c>
    </row>
    <row r="63" spans="1:2" x14ac:dyDescent="0.2">
      <c r="A63" s="106">
        <v>24000324</v>
      </c>
      <c r="B63" s="105" t="s">
        <v>4645</v>
      </c>
    </row>
    <row r="64" spans="1:2" x14ac:dyDescent="0.2">
      <c r="A64" s="106">
        <v>24000325</v>
      </c>
      <c r="B64" s="105" t="s">
        <v>4684</v>
      </c>
    </row>
    <row r="65" spans="1:2" x14ac:dyDescent="0.2">
      <c r="A65" s="106">
        <v>24000326</v>
      </c>
      <c r="B65" s="105" t="s">
        <v>4685</v>
      </c>
    </row>
    <row r="66" spans="1:2" x14ac:dyDescent="0.2">
      <c r="A66" s="106">
        <v>24000329</v>
      </c>
      <c r="B66" s="105" t="s">
        <v>4686</v>
      </c>
    </row>
    <row r="67" spans="1:2" x14ac:dyDescent="0.2">
      <c r="A67" s="106">
        <v>24000330</v>
      </c>
      <c r="B67" s="105" t="s">
        <v>4687</v>
      </c>
    </row>
    <row r="68" spans="1:2" x14ac:dyDescent="0.2">
      <c r="A68" s="106">
        <v>24000332</v>
      </c>
      <c r="B68" s="105" t="s">
        <v>4688</v>
      </c>
    </row>
    <row r="69" spans="1:2" x14ac:dyDescent="0.2">
      <c r="A69" s="106">
        <v>24000333</v>
      </c>
      <c r="B69" s="105" t="s">
        <v>4689</v>
      </c>
    </row>
    <row r="70" spans="1:2" x14ac:dyDescent="0.2">
      <c r="A70" s="106">
        <v>24000335</v>
      </c>
      <c r="B70" s="105" t="s">
        <v>4690</v>
      </c>
    </row>
    <row r="71" spans="1:2" x14ac:dyDescent="0.2">
      <c r="A71" s="106">
        <v>24000337</v>
      </c>
      <c r="B71" s="105" t="s">
        <v>4691</v>
      </c>
    </row>
    <row r="72" spans="1:2" x14ac:dyDescent="0.2">
      <c r="A72" s="106">
        <v>24000339</v>
      </c>
      <c r="B72" s="105" t="s">
        <v>4692</v>
      </c>
    </row>
    <row r="73" spans="1:2" x14ac:dyDescent="0.2">
      <c r="A73" s="106">
        <v>24000342</v>
      </c>
      <c r="B73" s="105" t="s">
        <v>4693</v>
      </c>
    </row>
    <row r="74" spans="1:2" x14ac:dyDescent="0.2">
      <c r="A74" s="106">
        <v>24000344</v>
      </c>
      <c r="B74" s="105" t="s">
        <v>4694</v>
      </c>
    </row>
    <row r="75" spans="1:2" x14ac:dyDescent="0.2">
      <c r="A75" s="106">
        <v>24000346</v>
      </c>
      <c r="B75" s="105" t="s">
        <v>4695</v>
      </c>
    </row>
    <row r="76" spans="1:2" x14ac:dyDescent="0.2">
      <c r="A76" s="106">
        <v>24000348</v>
      </c>
      <c r="B76" s="105" t="s">
        <v>4696</v>
      </c>
    </row>
    <row r="77" spans="1:2" x14ac:dyDescent="0.2">
      <c r="A77" s="106">
        <v>24000349</v>
      </c>
      <c r="B77" s="105" t="s">
        <v>4645</v>
      </c>
    </row>
    <row r="78" spans="1:2" x14ac:dyDescent="0.2">
      <c r="A78" s="106">
        <v>24000351</v>
      </c>
      <c r="B78" s="105" t="s">
        <v>4645</v>
      </c>
    </row>
    <row r="79" spans="1:2" x14ac:dyDescent="0.2">
      <c r="A79" s="106">
        <v>24000352</v>
      </c>
      <c r="B79" s="105" t="s">
        <v>4697</v>
      </c>
    </row>
    <row r="80" spans="1:2" x14ac:dyDescent="0.2">
      <c r="A80" s="106">
        <v>24000355</v>
      </c>
      <c r="B80" s="105" t="s">
        <v>4698</v>
      </c>
    </row>
    <row r="81" spans="1:2" x14ac:dyDescent="0.2">
      <c r="A81" s="106">
        <v>24000356</v>
      </c>
      <c r="B81" s="105" t="s">
        <v>4699</v>
      </c>
    </row>
    <row r="82" spans="1:2" x14ac:dyDescent="0.2">
      <c r="A82" s="106">
        <v>24000358</v>
      </c>
      <c r="B82" s="105" t="s">
        <v>4700</v>
      </c>
    </row>
    <row r="83" spans="1:2" x14ac:dyDescent="0.2">
      <c r="A83" s="106">
        <v>24000359</v>
      </c>
      <c r="B83" s="105" t="s">
        <v>4701</v>
      </c>
    </row>
    <row r="84" spans="1:2" x14ac:dyDescent="0.2">
      <c r="A84" s="106">
        <v>24000360</v>
      </c>
      <c r="B84" s="105" t="s">
        <v>4702</v>
      </c>
    </row>
    <row r="85" spans="1:2" x14ac:dyDescent="0.2">
      <c r="A85" s="106">
        <v>24000361</v>
      </c>
      <c r="B85" s="105" t="s">
        <v>4703</v>
      </c>
    </row>
    <row r="86" spans="1:2" x14ac:dyDescent="0.2">
      <c r="A86" s="106">
        <v>24000368</v>
      </c>
      <c r="B86" s="105" t="s">
        <v>4704</v>
      </c>
    </row>
    <row r="87" spans="1:2" x14ac:dyDescent="0.2">
      <c r="A87" s="106">
        <v>24000369</v>
      </c>
      <c r="B87" s="105" t="s">
        <v>4705</v>
      </c>
    </row>
    <row r="88" spans="1:2" x14ac:dyDescent="0.2">
      <c r="A88" s="106">
        <v>24000376</v>
      </c>
      <c r="B88" s="105" t="s">
        <v>4706</v>
      </c>
    </row>
    <row r="89" spans="1:2" x14ac:dyDescent="0.2">
      <c r="A89" s="106">
        <v>24000379</v>
      </c>
      <c r="B89" s="105" t="s">
        <v>4707</v>
      </c>
    </row>
    <row r="90" spans="1:2" x14ac:dyDescent="0.2">
      <c r="A90" s="106">
        <v>24000380</v>
      </c>
      <c r="B90" s="105" t="s">
        <v>4708</v>
      </c>
    </row>
    <row r="91" spans="1:2" x14ac:dyDescent="0.2">
      <c r="A91" s="106">
        <v>24000384</v>
      </c>
      <c r="B91" s="105" t="s">
        <v>4709</v>
      </c>
    </row>
    <row r="92" spans="1:2" x14ac:dyDescent="0.2">
      <c r="A92" s="106">
        <v>24000385</v>
      </c>
    </row>
    <row r="93" spans="1:2" x14ac:dyDescent="0.2">
      <c r="A93" s="106">
        <v>24000386</v>
      </c>
      <c r="B93" s="105" t="s">
        <v>4710</v>
      </c>
    </row>
    <row r="94" spans="1:2" x14ac:dyDescent="0.2">
      <c r="A94" s="106">
        <v>24000387</v>
      </c>
      <c r="B94" s="105" t="s">
        <v>4711</v>
      </c>
    </row>
    <row r="95" spans="1:2" x14ac:dyDescent="0.2">
      <c r="A95" s="106">
        <v>24000388</v>
      </c>
      <c r="B95" s="105" t="s">
        <v>4712</v>
      </c>
    </row>
    <row r="96" spans="1:2" x14ac:dyDescent="0.2">
      <c r="A96" s="106">
        <v>24000389</v>
      </c>
      <c r="B96" s="105" t="s">
        <v>4713</v>
      </c>
    </row>
    <row r="97" spans="1:2" x14ac:dyDescent="0.2">
      <c r="A97" s="106">
        <v>24000390</v>
      </c>
      <c r="B97" s="105" t="s">
        <v>4714</v>
      </c>
    </row>
    <row r="98" spans="1:2" x14ac:dyDescent="0.2">
      <c r="A98" s="106">
        <v>24000391</v>
      </c>
      <c r="B98" s="105" t="s">
        <v>4715</v>
      </c>
    </row>
    <row r="99" spans="1:2" x14ac:dyDescent="0.2">
      <c r="A99" s="106">
        <v>24000393</v>
      </c>
      <c r="B99" s="105" t="s">
        <v>4716</v>
      </c>
    </row>
    <row r="100" spans="1:2" x14ac:dyDescent="0.2">
      <c r="A100" s="106">
        <v>24000395</v>
      </c>
      <c r="B100" s="105" t="s">
        <v>4650</v>
      </c>
    </row>
    <row r="101" spans="1:2" x14ac:dyDescent="0.2">
      <c r="A101" s="106">
        <v>24000395</v>
      </c>
      <c r="B101" s="105" t="s">
        <v>4717</v>
      </c>
    </row>
    <row r="102" spans="1:2" x14ac:dyDescent="0.2">
      <c r="A102" s="106">
        <v>24000396</v>
      </c>
      <c r="B102" s="105" t="s">
        <v>4718</v>
      </c>
    </row>
    <row r="103" spans="1:2" x14ac:dyDescent="0.2">
      <c r="A103" s="106">
        <v>24000397</v>
      </c>
      <c r="B103" s="105" t="s">
        <v>4719</v>
      </c>
    </row>
    <row r="104" spans="1:2" x14ac:dyDescent="0.2">
      <c r="A104" s="106">
        <v>24000398</v>
      </c>
      <c r="B104" s="105" t="s">
        <v>4720</v>
      </c>
    </row>
    <row r="105" spans="1:2" x14ac:dyDescent="0.2">
      <c r="A105" s="106">
        <v>24000399</v>
      </c>
      <c r="B105" s="105" t="s">
        <v>4721</v>
      </c>
    </row>
    <row r="106" spans="1:2" x14ac:dyDescent="0.2">
      <c r="A106" s="106">
        <v>24000401</v>
      </c>
      <c r="B106" s="105" t="s">
        <v>4722</v>
      </c>
    </row>
    <row r="107" spans="1:2" x14ac:dyDescent="0.2">
      <c r="A107" s="106">
        <v>24000402</v>
      </c>
      <c r="B107" s="105" t="s">
        <v>4723</v>
      </c>
    </row>
    <row r="108" spans="1:2" x14ac:dyDescent="0.2">
      <c r="A108" s="106">
        <v>24000403</v>
      </c>
      <c r="B108" s="105" t="s">
        <v>4724</v>
      </c>
    </row>
    <row r="109" spans="1:2" x14ac:dyDescent="0.2">
      <c r="A109" s="106">
        <v>24000404</v>
      </c>
      <c r="B109" s="105" t="s">
        <v>4725</v>
      </c>
    </row>
    <row r="110" spans="1:2" x14ac:dyDescent="0.2">
      <c r="A110" s="106">
        <v>24000406</v>
      </c>
      <c r="B110" s="105" t="s">
        <v>4726</v>
      </c>
    </row>
    <row r="111" spans="1:2" x14ac:dyDescent="0.2">
      <c r="A111" s="106">
        <v>24000408</v>
      </c>
      <c r="B111" s="105" t="s">
        <v>4727</v>
      </c>
    </row>
    <row r="112" spans="1:2" x14ac:dyDescent="0.2">
      <c r="A112" s="106">
        <v>24000409</v>
      </c>
      <c r="B112" s="105" t="s">
        <v>4728</v>
      </c>
    </row>
    <row r="113" spans="1:2" x14ac:dyDescent="0.2">
      <c r="A113" s="106">
        <v>24000410</v>
      </c>
      <c r="B113" s="105" t="s">
        <v>4729</v>
      </c>
    </row>
    <row r="114" spans="1:2" x14ac:dyDescent="0.2">
      <c r="A114" s="106">
        <v>24000411</v>
      </c>
      <c r="B114" s="105" t="s">
        <v>4730</v>
      </c>
    </row>
    <row r="115" spans="1:2" x14ac:dyDescent="0.2">
      <c r="A115" s="106">
        <v>24000412</v>
      </c>
      <c r="B115" s="105" t="s">
        <v>4731</v>
      </c>
    </row>
    <row r="116" spans="1:2" x14ac:dyDescent="0.2">
      <c r="A116" s="106">
        <v>24000414</v>
      </c>
      <c r="B116" s="105" t="s">
        <v>4732</v>
      </c>
    </row>
    <row r="117" spans="1:2" x14ac:dyDescent="0.2">
      <c r="A117" s="106">
        <v>24000415</v>
      </c>
      <c r="B117" s="105" t="s">
        <v>4733</v>
      </c>
    </row>
    <row r="118" spans="1:2" x14ac:dyDescent="0.2">
      <c r="A118" s="106">
        <v>24000416</v>
      </c>
      <c r="B118" s="105" t="s">
        <v>4734</v>
      </c>
    </row>
    <row r="119" spans="1:2" x14ac:dyDescent="0.2">
      <c r="A119" s="106">
        <v>24000418</v>
      </c>
      <c r="B119" s="105" t="s">
        <v>4735</v>
      </c>
    </row>
    <row r="120" spans="1:2" x14ac:dyDescent="0.2">
      <c r="A120" s="106">
        <v>24000419</v>
      </c>
      <c r="B120" s="105" t="s">
        <v>4736</v>
      </c>
    </row>
    <row r="121" spans="1:2" x14ac:dyDescent="0.2">
      <c r="A121" s="106">
        <v>24000420</v>
      </c>
      <c r="B121" s="105" t="s">
        <v>4737</v>
      </c>
    </row>
    <row r="122" spans="1:2" x14ac:dyDescent="0.2">
      <c r="A122" s="106">
        <v>24000421</v>
      </c>
      <c r="B122" s="105" t="s">
        <v>4738</v>
      </c>
    </row>
    <row r="123" spans="1:2" x14ac:dyDescent="0.2">
      <c r="A123" s="106">
        <v>24000422</v>
      </c>
      <c r="B123" s="105" t="s">
        <v>4739</v>
      </c>
    </row>
    <row r="124" spans="1:2" x14ac:dyDescent="0.2">
      <c r="A124" s="106">
        <v>24000423</v>
      </c>
      <c r="B124" s="105" t="s">
        <v>4740</v>
      </c>
    </row>
    <row r="125" spans="1:2" x14ac:dyDescent="0.2">
      <c r="A125" s="106">
        <v>24000424</v>
      </c>
      <c r="B125" s="105" t="s">
        <v>4741</v>
      </c>
    </row>
    <row r="126" spans="1:2" x14ac:dyDescent="0.2">
      <c r="A126" s="106">
        <v>24000425</v>
      </c>
      <c r="B126" s="105" t="s">
        <v>4742</v>
      </c>
    </row>
    <row r="127" spans="1:2" x14ac:dyDescent="0.2">
      <c r="A127" s="106">
        <v>24000427</v>
      </c>
      <c r="B127" s="105" t="s">
        <v>4743</v>
      </c>
    </row>
    <row r="128" spans="1:2" x14ac:dyDescent="0.2">
      <c r="A128" s="106">
        <v>24000429</v>
      </c>
      <c r="B128" s="105" t="s">
        <v>4744</v>
      </c>
    </row>
    <row r="129" spans="1:2" x14ac:dyDescent="0.2">
      <c r="A129" s="106">
        <v>24000430</v>
      </c>
      <c r="B129" s="105" t="s">
        <v>4745</v>
      </c>
    </row>
    <row r="130" spans="1:2" x14ac:dyDescent="0.2">
      <c r="A130" s="106">
        <v>24000431</v>
      </c>
      <c r="B130" s="105" t="s">
        <v>4746</v>
      </c>
    </row>
    <row r="131" spans="1:2" x14ac:dyDescent="0.2">
      <c r="A131" s="106">
        <v>24000432</v>
      </c>
      <c r="B131" s="105" t="s">
        <v>4747</v>
      </c>
    </row>
    <row r="132" spans="1:2" x14ac:dyDescent="0.2">
      <c r="A132" s="106">
        <v>24000435</v>
      </c>
      <c r="B132" s="105" t="s">
        <v>4748</v>
      </c>
    </row>
    <row r="133" spans="1:2" x14ac:dyDescent="0.2">
      <c r="A133" s="106">
        <v>24000440</v>
      </c>
      <c r="B133" s="105" t="s">
        <v>4749</v>
      </c>
    </row>
    <row r="134" spans="1:2" x14ac:dyDescent="0.2">
      <c r="A134" s="106">
        <v>24000442</v>
      </c>
      <c r="B134" s="105" t="s">
        <v>4750</v>
      </c>
    </row>
    <row r="135" spans="1:2" x14ac:dyDescent="0.2">
      <c r="A135" s="106">
        <v>24000455</v>
      </c>
      <c r="B135" s="105" t="s">
        <v>4751</v>
      </c>
    </row>
    <row r="136" spans="1:2" x14ac:dyDescent="0.2">
      <c r="A136" s="106">
        <v>24000459</v>
      </c>
      <c r="B136" s="105" t="s">
        <v>4752</v>
      </c>
    </row>
    <row r="137" spans="1:2" x14ac:dyDescent="0.2">
      <c r="A137" s="106">
        <v>24000460</v>
      </c>
      <c r="B137" s="105" t="s">
        <v>4753</v>
      </c>
    </row>
    <row r="138" spans="1:2" x14ac:dyDescent="0.2">
      <c r="A138" s="106">
        <v>24000461</v>
      </c>
      <c r="B138" s="105" t="s">
        <v>4754</v>
      </c>
    </row>
    <row r="139" spans="1:2" x14ac:dyDescent="0.2">
      <c r="A139" s="106">
        <v>24000461</v>
      </c>
      <c r="B139" s="105" t="s">
        <v>4755</v>
      </c>
    </row>
    <row r="140" spans="1:2" x14ac:dyDescent="0.2">
      <c r="A140" s="106">
        <v>24000461</v>
      </c>
      <c r="B140" s="105" t="s">
        <v>4754</v>
      </c>
    </row>
    <row r="141" spans="1:2" x14ac:dyDescent="0.2">
      <c r="A141" s="106">
        <v>24000461</v>
      </c>
      <c r="B141" s="105" t="s">
        <v>4755</v>
      </c>
    </row>
    <row r="142" spans="1:2" x14ac:dyDescent="0.2">
      <c r="A142" s="106">
        <v>24000466</v>
      </c>
      <c r="B142" s="105" t="s">
        <v>4756</v>
      </c>
    </row>
    <row r="143" spans="1:2" x14ac:dyDescent="0.2">
      <c r="A143" s="106">
        <v>24000467</v>
      </c>
      <c r="B143" s="105" t="s">
        <v>4645</v>
      </c>
    </row>
    <row r="144" spans="1:2" x14ac:dyDescent="0.2">
      <c r="A144" s="106">
        <v>24000470</v>
      </c>
      <c r="B144" s="105" t="s">
        <v>4757</v>
      </c>
    </row>
    <row r="145" spans="1:2" x14ac:dyDescent="0.2">
      <c r="A145" s="106">
        <v>24000471</v>
      </c>
      <c r="B145" s="105" t="s">
        <v>4758</v>
      </c>
    </row>
    <row r="146" spans="1:2" x14ac:dyDescent="0.2">
      <c r="A146" s="106">
        <v>24000474</v>
      </c>
      <c r="B146" s="105" t="s">
        <v>4759</v>
      </c>
    </row>
    <row r="147" spans="1:2" x14ac:dyDescent="0.2">
      <c r="A147" s="106">
        <v>24000477</v>
      </c>
      <c r="B147" s="105" t="s">
        <v>4760</v>
      </c>
    </row>
    <row r="148" spans="1:2" x14ac:dyDescent="0.2">
      <c r="A148" s="106">
        <v>24000481</v>
      </c>
      <c r="B148" s="105" t="s">
        <v>4761</v>
      </c>
    </row>
    <row r="149" spans="1:2" x14ac:dyDescent="0.2">
      <c r="A149" s="106">
        <v>24000484</v>
      </c>
      <c r="B149" s="105" t="s">
        <v>4762</v>
      </c>
    </row>
    <row r="150" spans="1:2" x14ac:dyDescent="0.2">
      <c r="A150" s="106">
        <v>24000488</v>
      </c>
      <c r="B150" s="105" t="s">
        <v>4763</v>
      </c>
    </row>
    <row r="151" spans="1:2" x14ac:dyDescent="0.2">
      <c r="A151" s="106">
        <v>24000495</v>
      </c>
      <c r="B151" s="105" t="s">
        <v>4764</v>
      </c>
    </row>
    <row r="152" spans="1:2" x14ac:dyDescent="0.2">
      <c r="A152" s="106">
        <v>24000497</v>
      </c>
      <c r="B152" s="105" t="s">
        <v>4765</v>
      </c>
    </row>
    <row r="153" spans="1:2" x14ac:dyDescent="0.2">
      <c r="A153" s="106">
        <v>24000500</v>
      </c>
      <c r="B153" s="105" t="s">
        <v>4766</v>
      </c>
    </row>
    <row r="154" spans="1:2" x14ac:dyDescent="0.2">
      <c r="A154" s="106">
        <v>24000504</v>
      </c>
      <c r="B154" s="105" t="s">
        <v>4767</v>
      </c>
    </row>
    <row r="155" spans="1:2" x14ac:dyDescent="0.2">
      <c r="A155" s="106">
        <v>24000505</v>
      </c>
      <c r="B155" s="105" t="s">
        <v>4768</v>
      </c>
    </row>
    <row r="156" spans="1:2" x14ac:dyDescent="0.2">
      <c r="A156" s="106">
        <v>24000506</v>
      </c>
      <c r="B156" s="105" t="s">
        <v>4769</v>
      </c>
    </row>
    <row r="157" spans="1:2" x14ac:dyDescent="0.2">
      <c r="A157" s="106">
        <v>24000509</v>
      </c>
      <c r="B157" s="105" t="s">
        <v>4770</v>
      </c>
    </row>
    <row r="158" spans="1:2" x14ac:dyDescent="0.2">
      <c r="A158" s="106">
        <v>24000511</v>
      </c>
      <c r="B158" s="105" t="s">
        <v>4771</v>
      </c>
    </row>
    <row r="159" spans="1:2" x14ac:dyDescent="0.2">
      <c r="A159" s="106">
        <v>24000512</v>
      </c>
    </row>
    <row r="160" spans="1:2" x14ac:dyDescent="0.2">
      <c r="A160" s="106">
        <v>24000514</v>
      </c>
    </row>
    <row r="161" spans="1:2" x14ac:dyDescent="0.2">
      <c r="A161" s="106">
        <v>24000515</v>
      </c>
      <c r="B161" s="105" t="s">
        <v>4772</v>
      </c>
    </row>
    <row r="162" spans="1:2" x14ac:dyDescent="0.2">
      <c r="A162" s="106">
        <v>24000516</v>
      </c>
      <c r="B162" s="105" t="s">
        <v>4773</v>
      </c>
    </row>
    <row r="163" spans="1:2" x14ac:dyDescent="0.2">
      <c r="A163" s="106">
        <v>24000521</v>
      </c>
      <c r="B163" s="105" t="s">
        <v>4645</v>
      </c>
    </row>
    <row r="164" spans="1:2" x14ac:dyDescent="0.2">
      <c r="A164" s="106">
        <v>24000524</v>
      </c>
      <c r="B164" s="105" t="s">
        <v>4774</v>
      </c>
    </row>
    <row r="165" spans="1:2" x14ac:dyDescent="0.2">
      <c r="A165" s="106">
        <v>24000526</v>
      </c>
      <c r="B165" s="105" t="s">
        <v>4775</v>
      </c>
    </row>
    <row r="166" spans="1:2" x14ac:dyDescent="0.2">
      <c r="A166" s="106">
        <v>24000529</v>
      </c>
      <c r="B166" s="105" t="s">
        <v>4776</v>
      </c>
    </row>
    <row r="167" spans="1:2" x14ac:dyDescent="0.2">
      <c r="A167" s="106">
        <v>24000535</v>
      </c>
      <c r="B167" s="105" t="s">
        <v>4777</v>
      </c>
    </row>
    <row r="168" spans="1:2" x14ac:dyDescent="0.2">
      <c r="A168" s="106">
        <v>24000536</v>
      </c>
      <c r="B168" s="105" t="s">
        <v>4778</v>
      </c>
    </row>
    <row r="169" spans="1:2" x14ac:dyDescent="0.2">
      <c r="A169" s="106">
        <v>24000537</v>
      </c>
      <c r="B169" s="105" t="s">
        <v>4779</v>
      </c>
    </row>
    <row r="170" spans="1:2" x14ac:dyDescent="0.2">
      <c r="A170" s="106">
        <v>24000539</v>
      </c>
      <c r="B170" s="105" t="s">
        <v>4780</v>
      </c>
    </row>
    <row r="171" spans="1:2" x14ac:dyDescent="0.2">
      <c r="A171" s="106">
        <v>24000541</v>
      </c>
      <c r="B171" s="105" t="s">
        <v>4781</v>
      </c>
    </row>
    <row r="172" spans="1:2" x14ac:dyDescent="0.2">
      <c r="A172" s="106">
        <v>24000544</v>
      </c>
      <c r="B172" s="105" t="s">
        <v>4782</v>
      </c>
    </row>
    <row r="173" spans="1:2" x14ac:dyDescent="0.2">
      <c r="A173" s="106">
        <v>24000546</v>
      </c>
      <c r="B173" s="105" t="s">
        <v>4783</v>
      </c>
    </row>
    <row r="174" spans="1:2" x14ac:dyDescent="0.2">
      <c r="A174" s="106">
        <v>24000548</v>
      </c>
      <c r="B174" s="105" t="s">
        <v>4784</v>
      </c>
    </row>
    <row r="175" spans="1:2" x14ac:dyDescent="0.2">
      <c r="A175" s="106">
        <v>24000550</v>
      </c>
      <c r="B175" s="105" t="s">
        <v>4785</v>
      </c>
    </row>
    <row r="176" spans="1:2" x14ac:dyDescent="0.2">
      <c r="A176" s="106">
        <v>24000557</v>
      </c>
      <c r="B176" s="105" t="s">
        <v>4786</v>
      </c>
    </row>
    <row r="177" spans="1:2" x14ac:dyDescent="0.2">
      <c r="A177" s="106">
        <v>24000558</v>
      </c>
      <c r="B177" s="105" t="s">
        <v>4787</v>
      </c>
    </row>
    <row r="178" spans="1:2" x14ac:dyDescent="0.2">
      <c r="A178" s="106">
        <v>24000561</v>
      </c>
      <c r="B178" s="105" t="s">
        <v>4788</v>
      </c>
    </row>
    <row r="179" spans="1:2" x14ac:dyDescent="0.2">
      <c r="A179" s="106">
        <v>24000562</v>
      </c>
      <c r="B179" s="105" t="s">
        <v>4789</v>
      </c>
    </row>
    <row r="180" spans="1:2" x14ac:dyDescent="0.2">
      <c r="A180" s="106">
        <v>24000563</v>
      </c>
      <c r="B180" s="105" t="s">
        <v>4645</v>
      </c>
    </row>
    <row r="181" spans="1:2" x14ac:dyDescent="0.2">
      <c r="A181" s="106">
        <v>24000564</v>
      </c>
      <c r="B181" s="105" t="s">
        <v>4790</v>
      </c>
    </row>
    <row r="182" spans="1:2" x14ac:dyDescent="0.2">
      <c r="A182" s="106">
        <v>24000566</v>
      </c>
      <c r="B182" s="105" t="s">
        <v>4791</v>
      </c>
    </row>
    <row r="183" spans="1:2" x14ac:dyDescent="0.2">
      <c r="A183" s="106">
        <v>24000568</v>
      </c>
      <c r="B183" s="105" t="s">
        <v>4792</v>
      </c>
    </row>
    <row r="184" spans="1:2" x14ac:dyDescent="0.2">
      <c r="A184" s="106">
        <v>24000569</v>
      </c>
      <c r="B184" s="105" t="s">
        <v>4793</v>
      </c>
    </row>
    <row r="185" spans="1:2" x14ac:dyDescent="0.2">
      <c r="A185" s="106">
        <v>24000571</v>
      </c>
      <c r="B185" s="105" t="s">
        <v>4794</v>
      </c>
    </row>
    <row r="186" spans="1:2" x14ac:dyDescent="0.2">
      <c r="A186" s="106">
        <v>24000576</v>
      </c>
      <c r="B186" s="105" t="s">
        <v>4795</v>
      </c>
    </row>
    <row r="187" spans="1:2" x14ac:dyDescent="0.2">
      <c r="A187" s="106">
        <v>24000578</v>
      </c>
      <c r="B187" s="105" t="s">
        <v>4796</v>
      </c>
    </row>
    <row r="188" spans="1:2" x14ac:dyDescent="0.2">
      <c r="A188" s="106">
        <v>24000579</v>
      </c>
      <c r="B188" s="105" t="s">
        <v>4645</v>
      </c>
    </row>
    <row r="189" spans="1:2" x14ac:dyDescent="0.2">
      <c r="A189" s="106">
        <v>24000581</v>
      </c>
      <c r="B189" s="105" t="s">
        <v>4797</v>
      </c>
    </row>
    <row r="190" spans="1:2" x14ac:dyDescent="0.2">
      <c r="A190" s="106">
        <v>24000588</v>
      </c>
      <c r="B190" s="105" t="s">
        <v>4798</v>
      </c>
    </row>
    <row r="191" spans="1:2" x14ac:dyDescent="0.2">
      <c r="A191" s="106">
        <v>24000589</v>
      </c>
      <c r="B191" s="105" t="s">
        <v>4799</v>
      </c>
    </row>
    <row r="192" spans="1:2" x14ac:dyDescent="0.2">
      <c r="A192" s="106">
        <v>24000590</v>
      </c>
      <c r="B192" s="105" t="s">
        <v>4800</v>
      </c>
    </row>
    <row r="193" spans="1:2" x14ac:dyDescent="0.2">
      <c r="A193" s="106">
        <v>24000591</v>
      </c>
      <c r="B193" s="105" t="s">
        <v>4801</v>
      </c>
    </row>
    <row r="194" spans="1:2" x14ac:dyDescent="0.2">
      <c r="A194" s="106">
        <v>24000592</v>
      </c>
      <c r="B194" s="105" t="s">
        <v>4802</v>
      </c>
    </row>
    <row r="195" spans="1:2" x14ac:dyDescent="0.2">
      <c r="A195" s="106">
        <v>24000593</v>
      </c>
      <c r="B195" s="105" t="s">
        <v>4803</v>
      </c>
    </row>
    <row r="196" spans="1:2" x14ac:dyDescent="0.2">
      <c r="A196" s="106">
        <v>24000594</v>
      </c>
      <c r="B196" s="105" t="s">
        <v>4804</v>
      </c>
    </row>
    <row r="197" spans="1:2" x14ac:dyDescent="0.2">
      <c r="A197" s="106">
        <v>24000595</v>
      </c>
      <c r="B197" s="105" t="s">
        <v>4645</v>
      </c>
    </row>
    <row r="198" spans="1:2" x14ac:dyDescent="0.2">
      <c r="A198" s="106">
        <v>24000596</v>
      </c>
      <c r="B198" s="105" t="s">
        <v>4805</v>
      </c>
    </row>
    <row r="199" spans="1:2" x14ac:dyDescent="0.2">
      <c r="A199" s="106">
        <v>24000597</v>
      </c>
      <c r="B199" s="105" t="s">
        <v>4806</v>
      </c>
    </row>
    <row r="200" spans="1:2" x14ac:dyDescent="0.2">
      <c r="A200" s="106">
        <v>24000598</v>
      </c>
      <c r="B200" s="105" t="s">
        <v>4807</v>
      </c>
    </row>
    <row r="201" spans="1:2" x14ac:dyDescent="0.2">
      <c r="A201" s="106">
        <v>24000599</v>
      </c>
      <c r="B201" s="105" t="s">
        <v>4808</v>
      </c>
    </row>
    <row r="202" spans="1:2" x14ac:dyDescent="0.2">
      <c r="A202" s="106">
        <v>24000601</v>
      </c>
      <c r="B202" s="105" t="s">
        <v>4809</v>
      </c>
    </row>
    <row r="203" spans="1:2" x14ac:dyDescent="0.2">
      <c r="A203" s="106">
        <v>24000602</v>
      </c>
      <c r="B203" s="105" t="s">
        <v>4810</v>
      </c>
    </row>
    <row r="204" spans="1:2" x14ac:dyDescent="0.2">
      <c r="A204" s="106">
        <v>24000603</v>
      </c>
      <c r="B204" s="105" t="s">
        <v>4811</v>
      </c>
    </row>
    <row r="205" spans="1:2" x14ac:dyDescent="0.2">
      <c r="A205" s="106">
        <v>24000604</v>
      </c>
      <c r="B205" s="105" t="s">
        <v>4812</v>
      </c>
    </row>
    <row r="206" spans="1:2" x14ac:dyDescent="0.2">
      <c r="A206" s="106">
        <v>24000605</v>
      </c>
      <c r="B206" s="105" t="s">
        <v>4813</v>
      </c>
    </row>
    <row r="207" spans="1:2" x14ac:dyDescent="0.2">
      <c r="A207" s="106">
        <v>24000606</v>
      </c>
      <c r="B207" s="105" t="s">
        <v>4814</v>
      </c>
    </row>
    <row r="208" spans="1:2" x14ac:dyDescent="0.2">
      <c r="A208" s="106">
        <v>24000607</v>
      </c>
      <c r="B208" s="105" t="s">
        <v>4815</v>
      </c>
    </row>
    <row r="209" spans="1:2" x14ac:dyDescent="0.2">
      <c r="A209" s="106">
        <v>24000608</v>
      </c>
      <c r="B209" s="105" t="s">
        <v>4816</v>
      </c>
    </row>
    <row r="210" spans="1:2" x14ac:dyDescent="0.2">
      <c r="A210" s="106">
        <v>24000609</v>
      </c>
      <c r="B210" s="105" t="s">
        <v>4817</v>
      </c>
    </row>
    <row r="211" spans="1:2" x14ac:dyDescent="0.2">
      <c r="A211" s="106">
        <v>24000610</v>
      </c>
      <c r="B211" s="105" t="s">
        <v>4818</v>
      </c>
    </row>
    <row r="212" spans="1:2" x14ac:dyDescent="0.2">
      <c r="A212" s="106">
        <v>24000611</v>
      </c>
      <c r="B212" s="105" t="s">
        <v>4819</v>
      </c>
    </row>
    <row r="213" spans="1:2" x14ac:dyDescent="0.2">
      <c r="A213" s="106">
        <v>24000612</v>
      </c>
      <c r="B213" s="105" t="s">
        <v>4820</v>
      </c>
    </row>
    <row r="214" spans="1:2" x14ac:dyDescent="0.2">
      <c r="A214" s="106">
        <v>24000613</v>
      </c>
      <c r="B214" s="105" t="s">
        <v>4761</v>
      </c>
    </row>
    <row r="215" spans="1:2" x14ac:dyDescent="0.2">
      <c r="A215" s="106">
        <v>24000614</v>
      </c>
      <c r="B215" s="105" t="s">
        <v>4821</v>
      </c>
    </row>
    <row r="216" spans="1:2" x14ac:dyDescent="0.2">
      <c r="A216" s="106">
        <v>24000615</v>
      </c>
      <c r="B216" s="105" t="s">
        <v>4822</v>
      </c>
    </row>
    <row r="217" spans="1:2" x14ac:dyDescent="0.2">
      <c r="A217" s="106">
        <v>24000616</v>
      </c>
      <c r="B217" s="105" t="s">
        <v>4823</v>
      </c>
    </row>
    <row r="218" spans="1:2" x14ac:dyDescent="0.2">
      <c r="A218" s="106">
        <v>24000617</v>
      </c>
      <c r="B218" s="105" t="s">
        <v>4824</v>
      </c>
    </row>
    <row r="219" spans="1:2" x14ac:dyDescent="0.2">
      <c r="A219" s="106">
        <v>24000618</v>
      </c>
      <c r="B219" s="105" t="s">
        <v>4825</v>
      </c>
    </row>
    <row r="220" spans="1:2" x14ac:dyDescent="0.2">
      <c r="A220" s="106">
        <v>24000619</v>
      </c>
      <c r="B220" s="105" t="s">
        <v>4826</v>
      </c>
    </row>
    <row r="221" spans="1:2" x14ac:dyDescent="0.2">
      <c r="A221" s="106">
        <v>24000620</v>
      </c>
      <c r="B221" s="105" t="s">
        <v>4827</v>
      </c>
    </row>
    <row r="222" spans="1:2" x14ac:dyDescent="0.2">
      <c r="A222" s="106">
        <v>24000621</v>
      </c>
      <c r="B222" s="105" t="s">
        <v>4828</v>
      </c>
    </row>
    <row r="223" spans="1:2" x14ac:dyDescent="0.2">
      <c r="A223" s="106">
        <v>24000622</v>
      </c>
      <c r="B223" s="105" t="s">
        <v>4829</v>
      </c>
    </row>
    <row r="224" spans="1:2" x14ac:dyDescent="0.2">
      <c r="A224" s="106">
        <v>24000623</v>
      </c>
      <c r="B224" s="105" t="s">
        <v>4830</v>
      </c>
    </row>
    <row r="225" spans="1:2" x14ac:dyDescent="0.2">
      <c r="A225" s="106">
        <v>24000624</v>
      </c>
      <c r="B225" s="105" t="s">
        <v>4831</v>
      </c>
    </row>
    <row r="226" spans="1:2" x14ac:dyDescent="0.2">
      <c r="A226" s="106">
        <v>24000625</v>
      </c>
      <c r="B226" s="105" t="s">
        <v>4645</v>
      </c>
    </row>
    <row r="227" spans="1:2" x14ac:dyDescent="0.2">
      <c r="A227" s="106">
        <v>24000626</v>
      </c>
      <c r="B227" s="105" t="s">
        <v>4832</v>
      </c>
    </row>
    <row r="228" spans="1:2" x14ac:dyDescent="0.2">
      <c r="A228" s="106">
        <v>24000627</v>
      </c>
      <c r="B228" s="105" t="s">
        <v>4833</v>
      </c>
    </row>
    <row r="229" spans="1:2" x14ac:dyDescent="0.2">
      <c r="A229" s="106">
        <v>24000628</v>
      </c>
      <c r="B229" s="105" t="s">
        <v>4834</v>
      </c>
    </row>
    <row r="230" spans="1:2" x14ac:dyDescent="0.2">
      <c r="A230" s="106">
        <v>24000629</v>
      </c>
      <c r="B230" s="105" t="s">
        <v>4835</v>
      </c>
    </row>
    <row r="231" spans="1:2" x14ac:dyDescent="0.2">
      <c r="A231" s="106">
        <v>24000630</v>
      </c>
      <c r="B231" s="105" t="s">
        <v>4836</v>
      </c>
    </row>
    <row r="232" spans="1:2" x14ac:dyDescent="0.2">
      <c r="A232" s="106">
        <v>24000631</v>
      </c>
      <c r="B232" s="105" t="s">
        <v>4837</v>
      </c>
    </row>
    <row r="233" spans="1:2" x14ac:dyDescent="0.2">
      <c r="A233" s="106">
        <v>24000631</v>
      </c>
      <c r="B233" s="105" t="s">
        <v>4837</v>
      </c>
    </row>
    <row r="234" spans="1:2" x14ac:dyDescent="0.2">
      <c r="A234" s="106">
        <v>24000632</v>
      </c>
      <c r="B234" s="105" t="s">
        <v>4838</v>
      </c>
    </row>
    <row r="235" spans="1:2" x14ac:dyDescent="0.2">
      <c r="A235" s="106">
        <v>24000633</v>
      </c>
      <c r="B235" s="105" t="s">
        <v>4839</v>
      </c>
    </row>
    <row r="236" spans="1:2" x14ac:dyDescent="0.2">
      <c r="A236" s="106">
        <v>24000634</v>
      </c>
      <c r="B236" s="105" t="s">
        <v>4840</v>
      </c>
    </row>
    <row r="237" spans="1:2" x14ac:dyDescent="0.2">
      <c r="A237" s="106">
        <v>24000635</v>
      </c>
      <c r="B237" s="105" t="s">
        <v>4841</v>
      </c>
    </row>
    <row r="238" spans="1:2" x14ac:dyDescent="0.2">
      <c r="A238" s="106">
        <v>24000636</v>
      </c>
      <c r="B238" s="105" t="s">
        <v>4842</v>
      </c>
    </row>
    <row r="239" spans="1:2" x14ac:dyDescent="0.2">
      <c r="A239" s="106">
        <v>24000637</v>
      </c>
      <c r="B239" s="105" t="s">
        <v>4843</v>
      </c>
    </row>
    <row r="240" spans="1:2" x14ac:dyDescent="0.2">
      <c r="A240" s="106">
        <v>24000638</v>
      </c>
      <c r="B240" s="105" t="s">
        <v>4844</v>
      </c>
    </row>
    <row r="241" spans="1:2" x14ac:dyDescent="0.2">
      <c r="A241" s="106">
        <v>24000639</v>
      </c>
      <c r="B241" s="105" t="s">
        <v>4845</v>
      </c>
    </row>
    <row r="242" spans="1:2" x14ac:dyDescent="0.2">
      <c r="A242" s="106">
        <v>24000640</v>
      </c>
      <c r="B242" s="105" t="s">
        <v>4846</v>
      </c>
    </row>
    <row r="243" spans="1:2" x14ac:dyDescent="0.2">
      <c r="A243" s="106">
        <v>24000641</v>
      </c>
      <c r="B243" s="105" t="s">
        <v>4847</v>
      </c>
    </row>
    <row r="244" spans="1:2" x14ac:dyDescent="0.2">
      <c r="A244" s="106">
        <v>24000642</v>
      </c>
      <c r="B244" s="105" t="s">
        <v>4848</v>
      </c>
    </row>
    <row r="245" spans="1:2" x14ac:dyDescent="0.2">
      <c r="A245" s="106">
        <v>24000643</v>
      </c>
      <c r="B245" s="105" t="s">
        <v>4849</v>
      </c>
    </row>
    <row r="246" spans="1:2" x14ac:dyDescent="0.2">
      <c r="A246" s="106">
        <v>24000644</v>
      </c>
      <c r="B246" s="105" t="s">
        <v>4850</v>
      </c>
    </row>
    <row r="247" spans="1:2" x14ac:dyDescent="0.2">
      <c r="A247" s="106">
        <v>24000645</v>
      </c>
      <c r="B247" s="105" t="s">
        <v>4851</v>
      </c>
    </row>
    <row r="248" spans="1:2" x14ac:dyDescent="0.2">
      <c r="A248" s="106">
        <v>24000646</v>
      </c>
      <c r="B248" s="105" t="s">
        <v>4852</v>
      </c>
    </row>
    <row r="249" spans="1:2" x14ac:dyDescent="0.2">
      <c r="A249" s="106">
        <v>24000647</v>
      </c>
      <c r="B249" s="105" t="s">
        <v>4645</v>
      </c>
    </row>
    <row r="250" spans="1:2" x14ac:dyDescent="0.2">
      <c r="A250" s="106">
        <v>24000648</v>
      </c>
      <c r="B250" s="105" t="s">
        <v>4853</v>
      </c>
    </row>
    <row r="251" spans="1:2" x14ac:dyDescent="0.2">
      <c r="A251" s="106">
        <v>24000649</v>
      </c>
      <c r="B251" s="105" t="s">
        <v>4854</v>
      </c>
    </row>
    <row r="252" spans="1:2" x14ac:dyDescent="0.2">
      <c r="A252" s="106">
        <v>24000650</v>
      </c>
      <c r="B252" s="105" t="s">
        <v>4855</v>
      </c>
    </row>
    <row r="253" spans="1:2" x14ac:dyDescent="0.2">
      <c r="A253" s="106">
        <v>24000651</v>
      </c>
      <c r="B253" s="105" t="s">
        <v>4856</v>
      </c>
    </row>
    <row r="254" spans="1:2" x14ac:dyDescent="0.2">
      <c r="A254" s="106">
        <v>24000652</v>
      </c>
      <c r="B254" s="105" t="s">
        <v>4857</v>
      </c>
    </row>
    <row r="255" spans="1:2" x14ac:dyDescent="0.2">
      <c r="A255" s="106">
        <v>24000653</v>
      </c>
      <c r="B255" s="105" t="s">
        <v>4858</v>
      </c>
    </row>
    <row r="256" spans="1:2" x14ac:dyDescent="0.2">
      <c r="A256" s="106">
        <v>24000654</v>
      </c>
      <c r="B256" s="105" t="s">
        <v>4859</v>
      </c>
    </row>
    <row r="257" spans="1:2" x14ac:dyDescent="0.2">
      <c r="A257" s="106">
        <v>24000655</v>
      </c>
      <c r="B257" s="105" t="s">
        <v>4860</v>
      </c>
    </row>
    <row r="258" spans="1:2" x14ac:dyDescent="0.2">
      <c r="A258" s="106">
        <v>24000656</v>
      </c>
      <c r="B258" s="105" t="s">
        <v>4861</v>
      </c>
    </row>
    <row r="259" spans="1:2" x14ac:dyDescent="0.2">
      <c r="A259" s="106">
        <v>24000657</v>
      </c>
    </row>
    <row r="260" spans="1:2" x14ac:dyDescent="0.2">
      <c r="A260" s="106">
        <v>24000658</v>
      </c>
      <c r="B260" s="105" t="s">
        <v>4645</v>
      </c>
    </row>
    <row r="261" spans="1:2" x14ac:dyDescent="0.2">
      <c r="A261" s="106">
        <v>24000659</v>
      </c>
      <c r="B261" s="105" t="s">
        <v>4862</v>
      </c>
    </row>
    <row r="262" spans="1:2" x14ac:dyDescent="0.2">
      <c r="A262" s="106">
        <v>24000660</v>
      </c>
      <c r="B262" s="105" t="s">
        <v>4808</v>
      </c>
    </row>
    <row r="263" spans="1:2" x14ac:dyDescent="0.2">
      <c r="A263" s="106">
        <v>24000661</v>
      </c>
      <c r="B263" s="105" t="s">
        <v>4863</v>
      </c>
    </row>
    <row r="264" spans="1:2" x14ac:dyDescent="0.2">
      <c r="A264" s="106">
        <v>24000662</v>
      </c>
      <c r="B264" s="105" t="s">
        <v>4864</v>
      </c>
    </row>
    <row r="265" spans="1:2" x14ac:dyDescent="0.2">
      <c r="A265" s="106">
        <v>24000663</v>
      </c>
      <c r="B265" s="105" t="s">
        <v>4865</v>
      </c>
    </row>
    <row r="266" spans="1:2" x14ac:dyDescent="0.2">
      <c r="A266" s="106">
        <v>24000664</v>
      </c>
      <c r="B266" s="105" t="s">
        <v>4866</v>
      </c>
    </row>
    <row r="267" spans="1:2" x14ac:dyDescent="0.2">
      <c r="A267" s="106">
        <v>24000665</v>
      </c>
      <c r="B267" s="105" t="s">
        <v>4867</v>
      </c>
    </row>
    <row r="268" spans="1:2" x14ac:dyDescent="0.2">
      <c r="A268" s="106">
        <v>24000666</v>
      </c>
      <c r="B268" s="105" t="s">
        <v>4868</v>
      </c>
    </row>
    <row r="269" spans="1:2" x14ac:dyDescent="0.2">
      <c r="A269" s="106">
        <v>24000667</v>
      </c>
      <c r="B269" s="105" t="s">
        <v>4869</v>
      </c>
    </row>
    <row r="270" spans="1:2" x14ac:dyDescent="0.2">
      <c r="A270" s="106">
        <v>24000668</v>
      </c>
      <c r="B270" s="105" t="s">
        <v>4870</v>
      </c>
    </row>
    <row r="271" spans="1:2" x14ac:dyDescent="0.2">
      <c r="A271" s="106">
        <v>24000669</v>
      </c>
      <c r="B271" s="105" t="s">
        <v>4871</v>
      </c>
    </row>
    <row r="272" spans="1:2" x14ac:dyDescent="0.2">
      <c r="A272" s="106">
        <v>24000670</v>
      </c>
      <c r="B272" s="105" t="s">
        <v>4645</v>
      </c>
    </row>
    <row r="273" spans="1:2" x14ac:dyDescent="0.2">
      <c r="A273" s="106">
        <v>24000671</v>
      </c>
      <c r="B273" s="105" t="s">
        <v>4872</v>
      </c>
    </row>
    <row r="274" spans="1:2" x14ac:dyDescent="0.2">
      <c r="A274" s="106">
        <v>24000672</v>
      </c>
      <c r="B274" s="105" t="s">
        <v>4873</v>
      </c>
    </row>
    <row r="275" spans="1:2" x14ac:dyDescent="0.2">
      <c r="A275" s="106">
        <v>24000673</v>
      </c>
      <c r="B275" s="105" t="s">
        <v>4874</v>
      </c>
    </row>
    <row r="276" spans="1:2" x14ac:dyDescent="0.2">
      <c r="A276" s="106">
        <v>24000674</v>
      </c>
      <c r="B276" s="105" t="s">
        <v>4875</v>
      </c>
    </row>
    <row r="277" spans="1:2" x14ac:dyDescent="0.2">
      <c r="A277" s="106">
        <v>24000675</v>
      </c>
      <c r="B277" s="105" t="s">
        <v>4876</v>
      </c>
    </row>
    <row r="278" spans="1:2" x14ac:dyDescent="0.2">
      <c r="A278" s="106">
        <v>24000676</v>
      </c>
      <c r="B278" s="105" t="s">
        <v>4877</v>
      </c>
    </row>
    <row r="279" spans="1:2" x14ac:dyDescent="0.2">
      <c r="A279" s="106">
        <v>24000677</v>
      </c>
      <c r="B279" s="105" t="s">
        <v>4878</v>
      </c>
    </row>
    <row r="280" spans="1:2" x14ac:dyDescent="0.2">
      <c r="A280" s="106">
        <v>24000678</v>
      </c>
      <c r="B280" s="105" t="s">
        <v>4879</v>
      </c>
    </row>
    <row r="281" spans="1:2" x14ac:dyDescent="0.2">
      <c r="A281" s="106">
        <v>24000679</v>
      </c>
      <c r="B281" s="105" t="s">
        <v>4880</v>
      </c>
    </row>
    <row r="282" spans="1:2" x14ac:dyDescent="0.2">
      <c r="A282" s="106">
        <v>24000680</v>
      </c>
      <c r="B282" s="105" t="s">
        <v>4881</v>
      </c>
    </row>
    <row r="283" spans="1:2" x14ac:dyDescent="0.2">
      <c r="A283" s="106">
        <v>24000681</v>
      </c>
      <c r="B283" s="105" t="s">
        <v>4882</v>
      </c>
    </row>
    <row r="284" spans="1:2" x14ac:dyDescent="0.2">
      <c r="A284" s="106">
        <v>24000682</v>
      </c>
      <c r="B284" s="105" t="s">
        <v>4883</v>
      </c>
    </row>
    <row r="285" spans="1:2" x14ac:dyDescent="0.2">
      <c r="A285" s="106">
        <v>24000683</v>
      </c>
      <c r="B285" s="105" t="s">
        <v>4884</v>
      </c>
    </row>
    <row r="286" spans="1:2" x14ac:dyDescent="0.2">
      <c r="A286" s="106">
        <v>24000684</v>
      </c>
      <c r="B286" s="105" t="s">
        <v>4885</v>
      </c>
    </row>
    <row r="287" spans="1:2" x14ac:dyDescent="0.2">
      <c r="A287" s="106">
        <v>24000685</v>
      </c>
      <c r="B287" s="105" t="s">
        <v>4886</v>
      </c>
    </row>
    <row r="288" spans="1:2" x14ac:dyDescent="0.2">
      <c r="A288" s="106">
        <v>24000686</v>
      </c>
      <c r="B288" s="105" t="s">
        <v>4887</v>
      </c>
    </row>
    <row r="289" spans="1:2" x14ac:dyDescent="0.2">
      <c r="A289" s="106">
        <v>24000687</v>
      </c>
      <c r="B289" s="105" t="s">
        <v>4888</v>
      </c>
    </row>
    <row r="290" spans="1:2" x14ac:dyDescent="0.2">
      <c r="A290" s="106">
        <v>24000688</v>
      </c>
      <c r="B290" s="105" t="s">
        <v>4889</v>
      </c>
    </row>
    <row r="291" spans="1:2" x14ac:dyDescent="0.2">
      <c r="A291" s="106">
        <v>24000689</v>
      </c>
      <c r="B291" s="105" t="s">
        <v>4890</v>
      </c>
    </row>
    <row r="292" spans="1:2" x14ac:dyDescent="0.2">
      <c r="A292" s="106">
        <v>24000691</v>
      </c>
      <c r="B292" s="105" t="s">
        <v>4891</v>
      </c>
    </row>
    <row r="293" spans="1:2" x14ac:dyDescent="0.2">
      <c r="A293" s="106">
        <v>24000692</v>
      </c>
      <c r="B293" s="105" t="s">
        <v>4892</v>
      </c>
    </row>
    <row r="294" spans="1:2" x14ac:dyDescent="0.2">
      <c r="A294" s="106">
        <v>24000693</v>
      </c>
      <c r="B294" s="105" t="s">
        <v>4893</v>
      </c>
    </row>
    <row r="295" spans="1:2" x14ac:dyDescent="0.2">
      <c r="A295" s="106">
        <v>24000694</v>
      </c>
      <c r="B295" s="105" t="s">
        <v>4894</v>
      </c>
    </row>
    <row r="296" spans="1:2" x14ac:dyDescent="0.2">
      <c r="A296" s="106">
        <v>24000695</v>
      </c>
      <c r="B296" s="105" t="s">
        <v>4895</v>
      </c>
    </row>
    <row r="297" spans="1:2" x14ac:dyDescent="0.2">
      <c r="A297" s="106">
        <v>24000696</v>
      </c>
      <c r="B297" s="105" t="s">
        <v>4896</v>
      </c>
    </row>
    <row r="298" spans="1:2" x14ac:dyDescent="0.2">
      <c r="A298" s="106">
        <v>24000697</v>
      </c>
      <c r="B298" s="105" t="s">
        <v>4897</v>
      </c>
    </row>
    <row r="299" spans="1:2" x14ac:dyDescent="0.2">
      <c r="A299" s="106">
        <v>24000698</v>
      </c>
      <c r="B299" s="105" t="s">
        <v>4898</v>
      </c>
    </row>
    <row r="300" spans="1:2" x14ac:dyDescent="0.2">
      <c r="A300" s="106">
        <v>24000699</v>
      </c>
      <c r="B300" s="105" t="s">
        <v>4899</v>
      </c>
    </row>
    <row r="301" spans="1:2" x14ac:dyDescent="0.2">
      <c r="A301" s="106">
        <v>24000700</v>
      </c>
      <c r="B301" s="105" t="s">
        <v>4900</v>
      </c>
    </row>
    <row r="302" spans="1:2" x14ac:dyDescent="0.2">
      <c r="A302" s="106">
        <v>24000701</v>
      </c>
      <c r="B302" s="105" t="s">
        <v>4901</v>
      </c>
    </row>
    <row r="303" spans="1:2" x14ac:dyDescent="0.2">
      <c r="A303" s="106">
        <v>24000702</v>
      </c>
      <c r="B303" s="105" t="s">
        <v>4902</v>
      </c>
    </row>
    <row r="304" spans="1:2" x14ac:dyDescent="0.2">
      <c r="A304" s="106">
        <v>24000703</v>
      </c>
      <c r="B304" s="105" t="s">
        <v>4903</v>
      </c>
    </row>
    <row r="305" spans="1:2" x14ac:dyDescent="0.2">
      <c r="A305" s="106">
        <v>24000704</v>
      </c>
    </row>
    <row r="306" spans="1:2" x14ac:dyDescent="0.2">
      <c r="A306" s="106">
        <v>24000705</v>
      </c>
      <c r="B306" s="105" t="s">
        <v>4904</v>
      </c>
    </row>
    <row r="307" spans="1:2" x14ac:dyDescent="0.2">
      <c r="A307" s="106">
        <v>24000706</v>
      </c>
      <c r="B307" s="105" t="s">
        <v>4905</v>
      </c>
    </row>
    <row r="308" spans="1:2" x14ac:dyDescent="0.2">
      <c r="A308" s="106">
        <v>24000707</v>
      </c>
      <c r="B308" s="105" t="s">
        <v>4906</v>
      </c>
    </row>
    <row r="309" spans="1:2" x14ac:dyDescent="0.2">
      <c r="A309" s="106">
        <v>24000708</v>
      </c>
      <c r="B309" s="105" t="s">
        <v>4907</v>
      </c>
    </row>
    <row r="310" spans="1:2" x14ac:dyDescent="0.2">
      <c r="A310" s="106">
        <v>24000709</v>
      </c>
      <c r="B310" s="105" t="s">
        <v>4908</v>
      </c>
    </row>
    <row r="311" spans="1:2" x14ac:dyDescent="0.2">
      <c r="A311" s="106">
        <v>24000710</v>
      </c>
      <c r="B311" s="105" t="s">
        <v>4909</v>
      </c>
    </row>
    <row r="312" spans="1:2" x14ac:dyDescent="0.2">
      <c r="A312" s="106">
        <v>24000711</v>
      </c>
      <c r="B312" s="105" t="s">
        <v>4910</v>
      </c>
    </row>
    <row r="313" spans="1:2" x14ac:dyDescent="0.2">
      <c r="A313" s="106">
        <v>24000712</v>
      </c>
      <c r="B313" s="105" t="s">
        <v>4911</v>
      </c>
    </row>
    <row r="314" spans="1:2" x14ac:dyDescent="0.2">
      <c r="A314" s="106">
        <v>7240</v>
      </c>
    </row>
    <row r="315" spans="1:2" x14ac:dyDescent="0.2">
      <c r="A315" s="106">
        <v>7240000022</v>
      </c>
      <c r="B315" s="105" t="s">
        <v>4912</v>
      </c>
    </row>
    <row r="316" spans="1:2" x14ac:dyDescent="0.2">
      <c r="A316" s="106">
        <v>7240000035</v>
      </c>
      <c r="B316" s="105" t="s">
        <v>4913</v>
      </c>
    </row>
    <row r="317" spans="1:2" x14ac:dyDescent="0.2">
      <c r="A317" s="106">
        <v>7240000048</v>
      </c>
      <c r="B317" s="105" t="s">
        <v>4914</v>
      </c>
    </row>
    <row r="318" spans="1:2" x14ac:dyDescent="0.2">
      <c r="A318" s="106">
        <v>7240000051</v>
      </c>
      <c r="B318" s="105" t="s">
        <v>4915</v>
      </c>
    </row>
    <row r="319" spans="1:2" x14ac:dyDescent="0.2">
      <c r="A319" s="106">
        <v>7240000052</v>
      </c>
    </row>
    <row r="320" spans="1:2" x14ac:dyDescent="0.2">
      <c r="A320" s="106">
        <v>7240000056</v>
      </c>
      <c r="B320" s="105" t="s">
        <v>4645</v>
      </c>
    </row>
    <row r="321" spans="1:2" x14ac:dyDescent="0.2">
      <c r="A321" s="106">
        <v>7240000075</v>
      </c>
      <c r="B321" s="105" t="s">
        <v>4916</v>
      </c>
    </row>
    <row r="322" spans="1:2" x14ac:dyDescent="0.2">
      <c r="A322" s="106">
        <v>7240000076</v>
      </c>
      <c r="B322" s="105" t="s">
        <v>4645</v>
      </c>
    </row>
    <row r="323" spans="1:2" x14ac:dyDescent="0.2">
      <c r="A323" s="106">
        <v>7240000081</v>
      </c>
      <c r="B323" s="105" t="s">
        <v>4645</v>
      </c>
    </row>
    <row r="324" spans="1:2" x14ac:dyDescent="0.2">
      <c r="A324" s="106">
        <v>7240000097</v>
      </c>
      <c r="B324" s="105" t="s">
        <v>4917</v>
      </c>
    </row>
    <row r="325" spans="1:2" x14ac:dyDescent="0.2">
      <c r="A325" s="106">
        <v>7240000108</v>
      </c>
      <c r="B325" s="105" t="s">
        <v>4918</v>
      </c>
    </row>
    <row r="326" spans="1:2" x14ac:dyDescent="0.2">
      <c r="A326" s="106">
        <v>7240000120</v>
      </c>
    </row>
    <row r="327" spans="1:2" x14ac:dyDescent="0.2">
      <c r="A327" s="106">
        <v>7240000135</v>
      </c>
      <c r="B327" s="105" t="s">
        <v>4919</v>
      </c>
    </row>
    <row r="328" spans="1:2" x14ac:dyDescent="0.2">
      <c r="A328" s="106">
        <v>7240000136</v>
      </c>
      <c r="B328" s="105" t="s">
        <v>4645</v>
      </c>
    </row>
    <row r="329" spans="1:2" x14ac:dyDescent="0.2">
      <c r="A329" s="106">
        <v>7240000137</v>
      </c>
      <c r="B329" s="105" t="s">
        <v>4920</v>
      </c>
    </row>
    <row r="330" spans="1:2" x14ac:dyDescent="0.2">
      <c r="A330" s="106">
        <v>7240000138</v>
      </c>
    </row>
    <row r="331" spans="1:2" x14ac:dyDescent="0.2">
      <c r="A331" s="106">
        <v>7240000147</v>
      </c>
    </row>
    <row r="332" spans="1:2" x14ac:dyDescent="0.2">
      <c r="A332" s="106">
        <v>7240000170</v>
      </c>
      <c r="B332" s="105" t="s">
        <v>4645</v>
      </c>
    </row>
    <row r="333" spans="1:2" x14ac:dyDescent="0.2">
      <c r="A333" s="106">
        <v>7240000179</v>
      </c>
      <c r="B333" s="105" t="s">
        <v>4645</v>
      </c>
    </row>
    <row r="334" spans="1:2" x14ac:dyDescent="0.2">
      <c r="A334" s="106">
        <v>7240000185</v>
      </c>
      <c r="B334" s="105" t="s">
        <v>4921</v>
      </c>
    </row>
    <row r="335" spans="1:2" x14ac:dyDescent="0.2">
      <c r="A335" s="106">
        <v>7240000195</v>
      </c>
      <c r="B335" s="105" t="s">
        <v>4922</v>
      </c>
    </row>
    <row r="336" spans="1:2" x14ac:dyDescent="0.2">
      <c r="A336" s="106">
        <v>7240000196</v>
      </c>
    </row>
    <row r="337" spans="1:2" x14ac:dyDescent="0.2">
      <c r="A337" s="106">
        <v>7240000197</v>
      </c>
      <c r="B337" s="105" t="s">
        <v>4645</v>
      </c>
    </row>
    <row r="338" spans="1:2" x14ac:dyDescent="0.2">
      <c r="A338" s="106">
        <v>7240000198</v>
      </c>
      <c r="B338" s="105" t="s">
        <v>4920</v>
      </c>
    </row>
    <row r="339" spans="1:2" x14ac:dyDescent="0.2">
      <c r="A339" s="106">
        <v>7240000199</v>
      </c>
      <c r="B339" s="105" t="s">
        <v>4706</v>
      </c>
    </row>
    <row r="340" spans="1:2" x14ac:dyDescent="0.2">
      <c r="A340" s="106">
        <v>7240000201</v>
      </c>
      <c r="B340" s="105" t="s">
        <v>4648</v>
      </c>
    </row>
    <row r="341" spans="1:2" x14ac:dyDescent="0.2">
      <c r="A341" s="106">
        <v>7240000202</v>
      </c>
      <c r="B341" s="105" t="s">
        <v>4645</v>
      </c>
    </row>
    <row r="342" spans="1:2" x14ac:dyDescent="0.2">
      <c r="A342" s="106">
        <v>7240000203</v>
      </c>
      <c r="B342" s="105" t="s">
        <v>4645</v>
      </c>
    </row>
    <row r="343" spans="1:2" x14ac:dyDescent="0.2">
      <c r="A343" s="106">
        <v>7240000204</v>
      </c>
    </row>
    <row r="344" spans="1:2" x14ac:dyDescent="0.2">
      <c r="A344" s="106">
        <v>7240000206</v>
      </c>
    </row>
    <row r="345" spans="1:2" x14ac:dyDescent="0.2">
      <c r="A345" s="106">
        <v>7240000207</v>
      </c>
    </row>
    <row r="346" spans="1:2" x14ac:dyDescent="0.2">
      <c r="A346" s="106">
        <v>7240000208</v>
      </c>
    </row>
    <row r="347" spans="1:2" x14ac:dyDescent="0.2">
      <c r="A347" s="106">
        <v>7240000212</v>
      </c>
      <c r="B347" s="105" t="s">
        <v>4645</v>
      </c>
    </row>
    <row r="348" spans="1:2" x14ac:dyDescent="0.2">
      <c r="A348" s="106">
        <v>7240000215</v>
      </c>
    </row>
    <row r="349" spans="1:2" x14ac:dyDescent="0.2">
      <c r="A349" s="106">
        <v>7240000218</v>
      </c>
    </row>
    <row r="350" spans="1:2" x14ac:dyDescent="0.2">
      <c r="A350" s="106">
        <v>7240000219</v>
      </c>
    </row>
    <row r="351" spans="1:2" x14ac:dyDescent="0.2">
      <c r="A351" s="106">
        <v>7240000220</v>
      </c>
    </row>
    <row r="352" spans="1:2" x14ac:dyDescent="0.2">
      <c r="A352" s="106">
        <v>7240000221</v>
      </c>
    </row>
    <row r="353" spans="1:2" x14ac:dyDescent="0.2">
      <c r="A353" s="106">
        <v>7240000222</v>
      </c>
    </row>
    <row r="354" spans="1:2" x14ac:dyDescent="0.2">
      <c r="A354" s="106">
        <v>7240000223</v>
      </c>
    </row>
    <row r="355" spans="1:2" x14ac:dyDescent="0.2">
      <c r="A355" s="106">
        <v>7241</v>
      </c>
    </row>
    <row r="356" spans="1:2" x14ac:dyDescent="0.2">
      <c r="A356" s="106">
        <v>7244</v>
      </c>
    </row>
    <row r="357" spans="1:2" x14ac:dyDescent="0.2">
      <c r="A357" s="106">
        <v>7244000002</v>
      </c>
      <c r="B357" s="105" t="s">
        <v>4923</v>
      </c>
    </row>
    <row r="358" spans="1:2" x14ac:dyDescent="0.2">
      <c r="A358" s="106">
        <v>730100062</v>
      </c>
    </row>
    <row r="359" spans="1:2" x14ac:dyDescent="0.2">
      <c r="A359" s="106">
        <v>9240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filterMode="1"/>
  <dimension ref="A1:L425"/>
  <sheetViews>
    <sheetView topLeftCell="A361" workbookViewId="0">
      <selection sqref="A1:D395"/>
    </sheetView>
  </sheetViews>
  <sheetFormatPr defaultRowHeight="12.75" x14ac:dyDescent="0.2"/>
  <cols>
    <col min="1" max="1" width="24.5703125" customWidth="1"/>
    <col min="2" max="2" width="28.5703125" customWidth="1"/>
    <col min="3" max="3" width="10.5703125" customWidth="1"/>
    <col min="4" max="4" width="106.42578125" bestFit="1" customWidth="1"/>
    <col min="5" max="5" width="16.5703125" bestFit="1" customWidth="1"/>
    <col min="6" max="8" width="5.7109375" bestFit="1" customWidth="1"/>
    <col min="9" max="9" width="5" bestFit="1" customWidth="1"/>
  </cols>
  <sheetData>
    <row r="1" spans="1:12" ht="15" x14ac:dyDescent="0.25">
      <c r="A1" s="65" t="s">
        <v>238</v>
      </c>
      <c r="B1" s="65" t="s">
        <v>239</v>
      </c>
      <c r="C1" s="65" t="s">
        <v>229</v>
      </c>
      <c r="D1" s="65" t="s">
        <v>230</v>
      </c>
      <c r="E1" s="65" t="s">
        <v>229</v>
      </c>
      <c r="F1" s="65" t="s">
        <v>231</v>
      </c>
      <c r="G1" s="65" t="s">
        <v>232</v>
      </c>
      <c r="H1" s="65" t="s">
        <v>233</v>
      </c>
      <c r="I1" s="65" t="s">
        <v>234</v>
      </c>
      <c r="J1" s="65" t="s">
        <v>235</v>
      </c>
      <c r="K1" s="65" t="s">
        <v>236</v>
      </c>
      <c r="L1" s="65" t="s">
        <v>240</v>
      </c>
    </row>
    <row r="2" spans="1:12" hidden="1" x14ac:dyDescent="0.2">
      <c r="A2" t="s">
        <v>237</v>
      </c>
      <c r="B2" t="s">
        <v>237</v>
      </c>
      <c r="C2" s="66">
        <v>3340</v>
      </c>
      <c r="D2" t="s">
        <v>241</v>
      </c>
      <c r="E2" s="66">
        <v>3340</v>
      </c>
      <c r="F2" s="67">
        <v>1094</v>
      </c>
      <c r="G2" s="67">
        <v>1104</v>
      </c>
      <c r="H2" s="67">
        <v>1121</v>
      </c>
      <c r="I2" s="67">
        <v>1160</v>
      </c>
      <c r="J2" s="67">
        <v>1225</v>
      </c>
      <c r="K2" s="67">
        <v>1347</v>
      </c>
      <c r="L2" t="s">
        <v>139</v>
      </c>
    </row>
    <row r="3" spans="1:12" hidden="1" x14ac:dyDescent="0.2">
      <c r="A3" t="s">
        <v>237</v>
      </c>
      <c r="B3" t="s">
        <v>237</v>
      </c>
      <c r="C3" s="66">
        <v>3343</v>
      </c>
      <c r="D3" t="s">
        <v>242</v>
      </c>
      <c r="E3" s="66">
        <v>3343</v>
      </c>
      <c r="F3" s="67">
        <v>1233</v>
      </c>
      <c r="G3" s="67">
        <v>1244</v>
      </c>
      <c r="H3" s="67">
        <v>1263</v>
      </c>
      <c r="I3" s="67">
        <v>1307</v>
      </c>
      <c r="J3" s="67">
        <v>1381</v>
      </c>
      <c r="K3" s="67">
        <v>1518</v>
      </c>
      <c r="L3" t="s">
        <v>139</v>
      </c>
    </row>
    <row r="4" spans="1:12" hidden="1" x14ac:dyDescent="0.2">
      <c r="A4" t="s">
        <v>237</v>
      </c>
      <c r="B4" t="s">
        <v>237</v>
      </c>
      <c r="C4" s="66">
        <v>3349</v>
      </c>
      <c r="D4" t="s">
        <v>243</v>
      </c>
      <c r="E4" s="66">
        <v>3349</v>
      </c>
      <c r="F4" s="67">
        <v>1257</v>
      </c>
      <c r="G4" s="67">
        <v>1269</v>
      </c>
      <c r="H4" s="67">
        <v>1287</v>
      </c>
      <c r="I4" s="67">
        <v>1332</v>
      </c>
      <c r="J4" s="67">
        <v>1408</v>
      </c>
      <c r="K4" s="67">
        <v>1547</v>
      </c>
      <c r="L4" t="s">
        <v>139</v>
      </c>
    </row>
    <row r="5" spans="1:12" hidden="1" x14ac:dyDescent="0.2">
      <c r="A5" t="s">
        <v>237</v>
      </c>
      <c r="B5" t="s">
        <v>237</v>
      </c>
      <c r="C5" s="66">
        <v>3347</v>
      </c>
      <c r="D5" t="s">
        <v>244</v>
      </c>
      <c r="E5" s="66">
        <v>3347</v>
      </c>
      <c r="F5" s="67">
        <v>1206</v>
      </c>
      <c r="G5" s="67">
        <v>1217</v>
      </c>
      <c r="H5" s="67">
        <v>1235</v>
      </c>
      <c r="I5" s="67">
        <v>1278</v>
      </c>
      <c r="J5" s="67">
        <v>1350</v>
      </c>
      <c r="K5" s="67">
        <v>1485</v>
      </c>
      <c r="L5" t="s">
        <v>139</v>
      </c>
    </row>
    <row r="6" spans="1:12" hidden="1" x14ac:dyDescent="0.2">
      <c r="A6" t="s">
        <v>237</v>
      </c>
      <c r="B6" t="s">
        <v>237</v>
      </c>
      <c r="C6" s="66">
        <v>15022</v>
      </c>
      <c r="D6" t="s">
        <v>245</v>
      </c>
      <c r="E6" s="66">
        <v>15022</v>
      </c>
      <c r="F6" t="s">
        <v>139</v>
      </c>
      <c r="G6" t="s">
        <v>139</v>
      </c>
      <c r="H6" t="s">
        <v>139</v>
      </c>
      <c r="I6" t="s">
        <v>139</v>
      </c>
      <c r="J6" t="s">
        <v>139</v>
      </c>
      <c r="K6" t="s">
        <v>139</v>
      </c>
      <c r="L6" s="67">
        <v>91</v>
      </c>
    </row>
    <row r="7" spans="1:12" hidden="1" x14ac:dyDescent="0.2">
      <c r="A7" t="s">
        <v>237</v>
      </c>
      <c r="B7" t="s">
        <v>237</v>
      </c>
      <c r="C7" s="66">
        <v>15032</v>
      </c>
      <c r="D7" t="s">
        <v>246</v>
      </c>
      <c r="E7" s="66">
        <v>15032</v>
      </c>
      <c r="F7" t="s">
        <v>139</v>
      </c>
      <c r="G7" t="s">
        <v>139</v>
      </c>
      <c r="H7" t="s">
        <v>139</v>
      </c>
      <c r="I7" t="s">
        <v>139</v>
      </c>
      <c r="J7" t="s">
        <v>139</v>
      </c>
      <c r="K7" t="s">
        <v>139</v>
      </c>
      <c r="L7" s="67">
        <v>138</v>
      </c>
    </row>
    <row r="8" spans="1:12" hidden="1" x14ac:dyDescent="0.2">
      <c r="A8" t="s">
        <v>237</v>
      </c>
      <c r="B8" t="s">
        <v>237</v>
      </c>
      <c r="C8" s="66">
        <v>15041</v>
      </c>
      <c r="D8" t="s">
        <v>247</v>
      </c>
      <c r="E8" s="66">
        <v>15041</v>
      </c>
      <c r="F8" t="s">
        <v>139</v>
      </c>
      <c r="G8" t="s">
        <v>139</v>
      </c>
      <c r="H8" t="s">
        <v>139</v>
      </c>
      <c r="I8" t="s">
        <v>139</v>
      </c>
      <c r="J8" t="s">
        <v>139</v>
      </c>
      <c r="K8" t="s">
        <v>139</v>
      </c>
      <c r="L8" s="67">
        <v>7</v>
      </c>
    </row>
    <row r="9" spans="1:12" hidden="1" x14ac:dyDescent="0.2">
      <c r="A9" t="s">
        <v>237</v>
      </c>
      <c r="B9" t="s">
        <v>237</v>
      </c>
      <c r="C9" s="68" t="s">
        <v>559</v>
      </c>
      <c r="D9" t="s">
        <v>248</v>
      </c>
      <c r="E9" s="68">
        <v>905005</v>
      </c>
      <c r="F9" t="s">
        <v>139</v>
      </c>
      <c r="G9" t="s">
        <v>139</v>
      </c>
      <c r="H9" t="s">
        <v>139</v>
      </c>
      <c r="I9" t="s">
        <v>139</v>
      </c>
      <c r="J9" t="s">
        <v>139</v>
      </c>
      <c r="K9" t="s">
        <v>139</v>
      </c>
      <c r="L9" s="67">
        <v>89</v>
      </c>
    </row>
    <row r="10" spans="1:12" x14ac:dyDescent="0.2">
      <c r="A10" t="s">
        <v>237</v>
      </c>
      <c r="B10" t="s">
        <v>237</v>
      </c>
      <c r="C10" s="66">
        <v>8300130</v>
      </c>
      <c r="D10" t="s">
        <v>249</v>
      </c>
      <c r="E10" s="66">
        <v>8300130</v>
      </c>
      <c r="F10" t="s">
        <v>139</v>
      </c>
      <c r="G10" t="s">
        <v>139</v>
      </c>
      <c r="H10" t="s">
        <v>139</v>
      </c>
      <c r="I10" t="s">
        <v>139</v>
      </c>
      <c r="J10" t="s">
        <v>139</v>
      </c>
      <c r="K10" t="s">
        <v>139</v>
      </c>
      <c r="L10" s="67">
        <v>147</v>
      </c>
    </row>
    <row r="11" spans="1:12" x14ac:dyDescent="0.2">
      <c r="A11" t="s">
        <v>237</v>
      </c>
      <c r="B11" t="s">
        <v>237</v>
      </c>
      <c r="C11" s="68" t="s">
        <v>250</v>
      </c>
      <c r="D11" t="s">
        <v>251</v>
      </c>
      <c r="E11" s="68" t="s">
        <v>250</v>
      </c>
      <c r="F11" t="s">
        <v>139</v>
      </c>
      <c r="G11" t="s">
        <v>139</v>
      </c>
      <c r="H11" t="s">
        <v>139</v>
      </c>
      <c r="I11" t="s">
        <v>139</v>
      </c>
      <c r="J11" t="s">
        <v>139</v>
      </c>
      <c r="K11" t="s">
        <v>139</v>
      </c>
      <c r="L11" s="67">
        <v>147</v>
      </c>
    </row>
    <row r="12" spans="1:12" x14ac:dyDescent="0.2">
      <c r="A12" t="s">
        <v>237</v>
      </c>
      <c r="B12" t="s">
        <v>237</v>
      </c>
      <c r="C12" s="66">
        <v>8700130</v>
      </c>
      <c r="D12" t="s">
        <v>252</v>
      </c>
      <c r="E12" s="66">
        <v>8300230</v>
      </c>
      <c r="L12" s="67">
        <v>250</v>
      </c>
    </row>
    <row r="13" spans="1:12" x14ac:dyDescent="0.2">
      <c r="A13" t="s">
        <v>237</v>
      </c>
      <c r="B13" t="s">
        <v>237</v>
      </c>
      <c r="C13" s="68" t="s">
        <v>256</v>
      </c>
      <c r="D13" t="s">
        <v>254</v>
      </c>
      <c r="E13" s="68" t="s">
        <v>253</v>
      </c>
      <c r="L13" s="67">
        <v>250</v>
      </c>
    </row>
    <row r="14" spans="1:12" x14ac:dyDescent="0.2">
      <c r="A14" t="s">
        <v>237</v>
      </c>
      <c r="B14" t="s">
        <v>237</v>
      </c>
      <c r="C14" s="66">
        <v>8700280</v>
      </c>
      <c r="D14" t="s">
        <v>255</v>
      </c>
      <c r="E14" s="66">
        <v>8700130</v>
      </c>
      <c r="F14" t="s">
        <v>139</v>
      </c>
      <c r="G14" t="s">
        <v>139</v>
      </c>
      <c r="H14" t="s">
        <v>139</v>
      </c>
      <c r="I14" t="s">
        <v>139</v>
      </c>
      <c r="J14" t="s">
        <v>139</v>
      </c>
      <c r="K14" t="s">
        <v>139</v>
      </c>
      <c r="L14" s="67">
        <v>161</v>
      </c>
    </row>
    <row r="15" spans="1:12" x14ac:dyDescent="0.2">
      <c r="A15" t="s">
        <v>237</v>
      </c>
      <c r="B15" t="s">
        <v>237</v>
      </c>
      <c r="C15" s="68" t="s">
        <v>259</v>
      </c>
      <c r="D15" t="s">
        <v>257</v>
      </c>
      <c r="E15" s="68" t="s">
        <v>256</v>
      </c>
      <c r="F15" t="s">
        <v>139</v>
      </c>
      <c r="G15" t="s">
        <v>139</v>
      </c>
      <c r="H15" t="s">
        <v>139</v>
      </c>
      <c r="I15" t="s">
        <v>139</v>
      </c>
      <c r="J15" t="s">
        <v>139</v>
      </c>
      <c r="K15" t="s">
        <v>139</v>
      </c>
      <c r="L15" s="67">
        <v>161</v>
      </c>
    </row>
    <row r="16" spans="1:12" x14ac:dyDescent="0.2">
      <c r="A16" t="s">
        <v>237</v>
      </c>
      <c r="B16" t="s">
        <v>237</v>
      </c>
      <c r="C16" s="68" t="s">
        <v>261</v>
      </c>
      <c r="D16" t="s">
        <v>258</v>
      </c>
      <c r="E16" s="66">
        <v>8700280</v>
      </c>
      <c r="F16" t="s">
        <v>139</v>
      </c>
      <c r="G16" t="s">
        <v>139</v>
      </c>
      <c r="H16" t="s">
        <v>139</v>
      </c>
      <c r="I16" t="s">
        <v>139</v>
      </c>
      <c r="J16" t="s">
        <v>139</v>
      </c>
      <c r="K16" t="s">
        <v>139</v>
      </c>
      <c r="L16" s="67">
        <v>239</v>
      </c>
    </row>
    <row r="17" spans="1:12" x14ac:dyDescent="0.2">
      <c r="A17" t="s">
        <v>237</v>
      </c>
      <c r="B17" t="s">
        <v>237</v>
      </c>
      <c r="C17" s="68" t="s">
        <v>559</v>
      </c>
      <c r="D17" t="s">
        <v>260</v>
      </c>
      <c r="E17" s="68" t="s">
        <v>259</v>
      </c>
      <c r="F17" t="s">
        <v>139</v>
      </c>
      <c r="G17" t="s">
        <v>139</v>
      </c>
      <c r="H17" t="s">
        <v>139</v>
      </c>
      <c r="I17" t="s">
        <v>139</v>
      </c>
      <c r="J17" t="s">
        <v>139</v>
      </c>
      <c r="K17" t="s">
        <v>139</v>
      </c>
      <c r="L17" s="67">
        <v>239</v>
      </c>
    </row>
    <row r="18" spans="1:12" hidden="1" x14ac:dyDescent="0.2">
      <c r="A18" t="s">
        <v>237</v>
      </c>
      <c r="B18" t="s">
        <v>237</v>
      </c>
      <c r="C18" s="68" t="s">
        <v>559</v>
      </c>
      <c r="D18" t="s">
        <v>262</v>
      </c>
      <c r="E18" s="68" t="s">
        <v>261</v>
      </c>
      <c r="F18" t="s">
        <v>139</v>
      </c>
      <c r="G18" t="s">
        <v>139</v>
      </c>
      <c r="H18" t="s">
        <v>139</v>
      </c>
      <c r="I18" t="s">
        <v>139</v>
      </c>
      <c r="J18" t="s">
        <v>139</v>
      </c>
      <c r="K18" t="s">
        <v>139</v>
      </c>
      <c r="L18" s="67">
        <v>52</v>
      </c>
    </row>
    <row r="19" spans="1:12" hidden="1" x14ac:dyDescent="0.2">
      <c r="A19" t="s">
        <v>237</v>
      </c>
      <c r="B19" t="s">
        <v>237</v>
      </c>
      <c r="C19" s="68" t="s">
        <v>559</v>
      </c>
      <c r="D19" t="s">
        <v>263</v>
      </c>
      <c r="E19" s="68">
        <v>150011</v>
      </c>
      <c r="F19" t="s">
        <v>139</v>
      </c>
      <c r="G19" t="s">
        <v>139</v>
      </c>
      <c r="H19" t="s">
        <v>139</v>
      </c>
      <c r="I19" t="s">
        <v>139</v>
      </c>
      <c r="J19" t="s">
        <v>139</v>
      </c>
      <c r="K19" t="s">
        <v>139</v>
      </c>
      <c r="L19" s="67">
        <v>62</v>
      </c>
    </row>
    <row r="20" spans="1:12" hidden="1" x14ac:dyDescent="0.2">
      <c r="A20" t="s">
        <v>237</v>
      </c>
      <c r="B20" t="s">
        <v>237</v>
      </c>
      <c r="C20" s="68" t="s">
        <v>559</v>
      </c>
      <c r="D20" t="s">
        <v>264</v>
      </c>
      <c r="E20" s="68">
        <v>750234</v>
      </c>
      <c r="F20" t="s">
        <v>139</v>
      </c>
      <c r="G20" t="s">
        <v>139</v>
      </c>
      <c r="H20" t="s">
        <v>139</v>
      </c>
      <c r="I20" t="s">
        <v>139</v>
      </c>
      <c r="J20" t="s">
        <v>139</v>
      </c>
      <c r="K20" t="s">
        <v>139</v>
      </c>
      <c r="L20" s="67">
        <v>338</v>
      </c>
    </row>
    <row r="21" spans="1:12" hidden="1" x14ac:dyDescent="0.2">
      <c r="A21" t="s">
        <v>237</v>
      </c>
      <c r="B21" t="s">
        <v>237</v>
      </c>
      <c r="C21" s="68" t="s">
        <v>559</v>
      </c>
      <c r="D21" t="s">
        <v>266</v>
      </c>
      <c r="E21" s="68" t="s">
        <v>265</v>
      </c>
      <c r="F21" t="s">
        <v>139</v>
      </c>
      <c r="G21" t="s">
        <v>139</v>
      </c>
      <c r="H21" t="s">
        <v>139</v>
      </c>
      <c r="I21" t="s">
        <v>139</v>
      </c>
      <c r="J21" t="s">
        <v>139</v>
      </c>
      <c r="K21" t="s">
        <v>139</v>
      </c>
      <c r="L21" s="67">
        <v>0</v>
      </c>
    </row>
    <row r="22" spans="1:12" hidden="1" x14ac:dyDescent="0.2">
      <c r="A22" t="s">
        <v>237</v>
      </c>
      <c r="B22" t="s">
        <v>237</v>
      </c>
      <c r="C22" s="68" t="s">
        <v>559</v>
      </c>
      <c r="D22" t="s">
        <v>268</v>
      </c>
      <c r="E22" s="68" t="s">
        <v>267</v>
      </c>
      <c r="F22" t="s">
        <v>139</v>
      </c>
      <c r="G22" t="s">
        <v>139</v>
      </c>
      <c r="H22" t="s">
        <v>139</v>
      </c>
      <c r="I22" t="s">
        <v>139</v>
      </c>
      <c r="J22" t="s">
        <v>139</v>
      </c>
      <c r="K22" t="s">
        <v>139</v>
      </c>
      <c r="L22" s="67">
        <v>0</v>
      </c>
    </row>
    <row r="23" spans="1:12" hidden="1" x14ac:dyDescent="0.2">
      <c r="A23" t="s">
        <v>237</v>
      </c>
      <c r="B23" t="s">
        <v>237</v>
      </c>
      <c r="C23" s="68" t="s">
        <v>559</v>
      </c>
      <c r="D23" t="s">
        <v>270</v>
      </c>
      <c r="E23" s="68" t="s">
        <v>269</v>
      </c>
      <c r="F23" t="s">
        <v>139</v>
      </c>
      <c r="G23" t="s">
        <v>139</v>
      </c>
      <c r="H23" t="s">
        <v>139</v>
      </c>
      <c r="I23" t="s">
        <v>139</v>
      </c>
      <c r="J23" t="s">
        <v>139</v>
      </c>
      <c r="K23" t="s">
        <v>139</v>
      </c>
      <c r="L23" s="67">
        <v>0</v>
      </c>
    </row>
    <row r="24" spans="1:12" hidden="1" x14ac:dyDescent="0.2">
      <c r="A24" t="s">
        <v>237</v>
      </c>
      <c r="B24" t="s">
        <v>237</v>
      </c>
      <c r="C24" s="68" t="s">
        <v>559</v>
      </c>
      <c r="D24" t="s">
        <v>272</v>
      </c>
      <c r="E24" s="68" t="s">
        <v>271</v>
      </c>
      <c r="F24" t="s">
        <v>139</v>
      </c>
      <c r="G24" t="s">
        <v>139</v>
      </c>
      <c r="H24" t="s">
        <v>139</v>
      </c>
      <c r="I24" t="s">
        <v>139</v>
      </c>
      <c r="J24" t="s">
        <v>139</v>
      </c>
      <c r="K24" t="s">
        <v>139</v>
      </c>
      <c r="L24" s="67">
        <v>0</v>
      </c>
    </row>
    <row r="25" spans="1:12" hidden="1" x14ac:dyDescent="0.2">
      <c r="A25" t="s">
        <v>237</v>
      </c>
      <c r="B25" t="s">
        <v>237</v>
      </c>
      <c r="C25" s="68" t="s">
        <v>559</v>
      </c>
      <c r="D25" t="s">
        <v>274</v>
      </c>
      <c r="E25" s="68" t="s">
        <v>273</v>
      </c>
      <c r="F25" t="s">
        <v>139</v>
      </c>
      <c r="G25" t="s">
        <v>139</v>
      </c>
      <c r="H25" t="s">
        <v>139</v>
      </c>
      <c r="I25" t="s">
        <v>139</v>
      </c>
      <c r="J25" t="s">
        <v>139</v>
      </c>
      <c r="K25" t="s">
        <v>139</v>
      </c>
      <c r="L25" s="67">
        <v>0</v>
      </c>
    </row>
    <row r="26" spans="1:12" hidden="1" x14ac:dyDescent="0.2">
      <c r="A26" t="s">
        <v>237</v>
      </c>
      <c r="B26" t="s">
        <v>237</v>
      </c>
      <c r="C26" s="68" t="s">
        <v>559</v>
      </c>
      <c r="D26" t="s">
        <v>276</v>
      </c>
      <c r="E26" s="68" t="s">
        <v>275</v>
      </c>
      <c r="L26" s="67">
        <v>0</v>
      </c>
    </row>
    <row r="27" spans="1:12" hidden="1" x14ac:dyDescent="0.2">
      <c r="A27" t="s">
        <v>237</v>
      </c>
      <c r="B27" t="s">
        <v>237</v>
      </c>
      <c r="C27" s="68" t="s">
        <v>559</v>
      </c>
      <c r="D27" t="s">
        <v>278</v>
      </c>
      <c r="E27" s="68" t="s">
        <v>277</v>
      </c>
      <c r="F27" t="s">
        <v>139</v>
      </c>
      <c r="G27" t="s">
        <v>139</v>
      </c>
      <c r="H27" t="s">
        <v>139</v>
      </c>
      <c r="I27" t="s">
        <v>139</v>
      </c>
      <c r="J27" t="s">
        <v>139</v>
      </c>
      <c r="K27" t="s">
        <v>139</v>
      </c>
      <c r="L27" s="67">
        <v>0</v>
      </c>
    </row>
    <row r="28" spans="1:12" hidden="1" x14ac:dyDescent="0.2">
      <c r="A28" t="s">
        <v>237</v>
      </c>
      <c r="B28" t="s">
        <v>237</v>
      </c>
      <c r="C28" s="68" t="s">
        <v>559</v>
      </c>
      <c r="D28" t="s">
        <v>280</v>
      </c>
      <c r="E28" s="68" t="s">
        <v>279</v>
      </c>
      <c r="F28" t="s">
        <v>139</v>
      </c>
      <c r="G28" t="s">
        <v>139</v>
      </c>
      <c r="H28" t="s">
        <v>139</v>
      </c>
      <c r="I28" t="s">
        <v>139</v>
      </c>
      <c r="J28" t="s">
        <v>139</v>
      </c>
      <c r="K28" t="s">
        <v>139</v>
      </c>
      <c r="L28" s="67">
        <v>69</v>
      </c>
    </row>
    <row r="29" spans="1:12" hidden="1" x14ac:dyDescent="0.2">
      <c r="C29" s="68"/>
      <c r="D29" t="s">
        <v>281</v>
      </c>
      <c r="E29" s="66">
        <v>125178</v>
      </c>
      <c r="L29" s="67">
        <v>0</v>
      </c>
    </row>
    <row r="30" spans="1:12" hidden="1" x14ac:dyDescent="0.2">
      <c r="A30" t="s">
        <v>285</v>
      </c>
      <c r="B30" t="s">
        <v>285</v>
      </c>
      <c r="C30" s="66">
        <v>3550</v>
      </c>
      <c r="D30" t="s">
        <v>282</v>
      </c>
      <c r="E30" s="68">
        <v>125177</v>
      </c>
      <c r="F30" t="s">
        <v>139</v>
      </c>
      <c r="G30" t="s">
        <v>139</v>
      </c>
      <c r="H30" t="s">
        <v>139</v>
      </c>
      <c r="I30" t="s">
        <v>139</v>
      </c>
      <c r="J30" t="s">
        <v>139</v>
      </c>
      <c r="K30" t="s">
        <v>139</v>
      </c>
      <c r="L30" s="67">
        <v>0</v>
      </c>
    </row>
    <row r="31" spans="1:12" hidden="1" x14ac:dyDescent="0.2">
      <c r="A31" t="s">
        <v>285</v>
      </c>
      <c r="B31" t="s">
        <v>285</v>
      </c>
      <c r="C31" s="66">
        <v>3553</v>
      </c>
      <c r="D31" t="s">
        <v>283</v>
      </c>
      <c r="E31" s="68">
        <v>750235</v>
      </c>
      <c r="L31" s="67">
        <v>79</v>
      </c>
    </row>
    <row r="32" spans="1:12" hidden="1" x14ac:dyDescent="0.2">
      <c r="A32" t="s">
        <v>285</v>
      </c>
      <c r="B32" t="s">
        <v>285</v>
      </c>
      <c r="C32" s="66">
        <v>3559</v>
      </c>
      <c r="D32" t="s">
        <v>284</v>
      </c>
      <c r="E32" s="68">
        <v>750234</v>
      </c>
      <c r="F32" t="s">
        <v>139</v>
      </c>
      <c r="G32" t="s">
        <v>139</v>
      </c>
      <c r="H32" t="s">
        <v>139</v>
      </c>
      <c r="I32" t="s">
        <v>139</v>
      </c>
      <c r="J32" t="s">
        <v>139</v>
      </c>
      <c r="K32" t="s">
        <v>139</v>
      </c>
      <c r="L32" s="67">
        <v>169</v>
      </c>
    </row>
    <row r="33" spans="1:12" hidden="1" x14ac:dyDescent="0.2">
      <c r="A33" t="s">
        <v>285</v>
      </c>
      <c r="B33" t="s">
        <v>285</v>
      </c>
      <c r="C33" s="66">
        <v>3557</v>
      </c>
      <c r="E33" s="68"/>
      <c r="L33" s="67"/>
    </row>
    <row r="34" spans="1:12" hidden="1" x14ac:dyDescent="0.2">
      <c r="A34" t="s">
        <v>285</v>
      </c>
      <c r="B34" t="s">
        <v>285</v>
      </c>
      <c r="C34" s="66">
        <v>15022</v>
      </c>
      <c r="D34" t="s">
        <v>286</v>
      </c>
      <c r="E34" s="66">
        <v>3550</v>
      </c>
      <c r="F34" s="67">
        <v>1302</v>
      </c>
      <c r="G34" s="67">
        <v>1314</v>
      </c>
      <c r="H34" s="67">
        <v>1333</v>
      </c>
      <c r="I34" s="67">
        <v>1379</v>
      </c>
      <c r="J34" s="67">
        <v>1458</v>
      </c>
      <c r="K34" s="67">
        <v>1602</v>
      </c>
      <c r="L34" t="s">
        <v>139</v>
      </c>
    </row>
    <row r="35" spans="1:12" hidden="1" x14ac:dyDescent="0.2">
      <c r="A35" t="s">
        <v>285</v>
      </c>
      <c r="B35" t="s">
        <v>285</v>
      </c>
      <c r="C35" s="66">
        <v>15032</v>
      </c>
      <c r="D35" t="s">
        <v>287</v>
      </c>
      <c r="E35" s="66">
        <v>3553</v>
      </c>
      <c r="F35" s="67">
        <v>1480</v>
      </c>
      <c r="G35" s="67">
        <v>1493</v>
      </c>
      <c r="H35" s="67">
        <v>1516</v>
      </c>
      <c r="I35" s="67">
        <v>1568</v>
      </c>
      <c r="J35" s="67">
        <v>1658</v>
      </c>
      <c r="K35" s="67">
        <v>1822</v>
      </c>
      <c r="L35" t="s">
        <v>139</v>
      </c>
    </row>
    <row r="36" spans="1:12" hidden="1" x14ac:dyDescent="0.2">
      <c r="A36" t="s">
        <v>285</v>
      </c>
      <c r="B36" t="s">
        <v>285</v>
      </c>
      <c r="C36" s="68" t="s">
        <v>559</v>
      </c>
      <c r="D36" t="s">
        <v>288</v>
      </c>
      <c r="E36" s="66">
        <v>3559</v>
      </c>
      <c r="F36" s="67">
        <v>1507</v>
      </c>
      <c r="G36" s="67">
        <v>1521</v>
      </c>
      <c r="H36" s="67">
        <v>1543</v>
      </c>
      <c r="I36" s="67">
        <v>1596</v>
      </c>
      <c r="J36" s="67">
        <v>1688</v>
      </c>
      <c r="K36" s="67">
        <v>1855</v>
      </c>
      <c r="L36" t="s">
        <v>139</v>
      </c>
    </row>
    <row r="37" spans="1:12" hidden="1" x14ac:dyDescent="0.2">
      <c r="A37" t="s">
        <v>285</v>
      </c>
      <c r="B37" t="s">
        <v>285</v>
      </c>
      <c r="C37" s="66">
        <v>8300130</v>
      </c>
      <c r="D37" t="s">
        <v>289</v>
      </c>
      <c r="E37" s="66">
        <v>3557</v>
      </c>
      <c r="F37" s="67">
        <v>1441</v>
      </c>
      <c r="G37" s="67">
        <v>1455</v>
      </c>
      <c r="H37" s="67">
        <v>1477</v>
      </c>
      <c r="I37" s="67">
        <v>1527</v>
      </c>
      <c r="J37" s="67">
        <v>1615</v>
      </c>
      <c r="K37" s="67">
        <v>1775</v>
      </c>
      <c r="L37" t="s">
        <v>139</v>
      </c>
    </row>
    <row r="38" spans="1:12" hidden="1" x14ac:dyDescent="0.2">
      <c r="A38" t="s">
        <v>285</v>
      </c>
      <c r="B38" t="s">
        <v>285</v>
      </c>
      <c r="C38" s="68" t="s">
        <v>250</v>
      </c>
      <c r="D38" t="s">
        <v>245</v>
      </c>
      <c r="E38" s="66">
        <v>15022</v>
      </c>
      <c r="F38" t="s">
        <v>139</v>
      </c>
      <c r="G38" t="s">
        <v>139</v>
      </c>
      <c r="H38" t="s">
        <v>139</v>
      </c>
      <c r="I38" t="s">
        <v>139</v>
      </c>
      <c r="J38" t="s">
        <v>139</v>
      </c>
      <c r="K38" t="s">
        <v>139</v>
      </c>
      <c r="L38" s="67">
        <v>91</v>
      </c>
    </row>
    <row r="39" spans="1:12" hidden="1" x14ac:dyDescent="0.2">
      <c r="A39" t="s">
        <v>285</v>
      </c>
      <c r="B39" t="s">
        <v>285</v>
      </c>
      <c r="C39" s="66">
        <v>8700130</v>
      </c>
      <c r="D39" t="s">
        <v>246</v>
      </c>
      <c r="E39" s="66">
        <v>15032</v>
      </c>
      <c r="F39" t="s">
        <v>139</v>
      </c>
      <c r="G39" t="s">
        <v>139</v>
      </c>
      <c r="H39" t="s">
        <v>139</v>
      </c>
      <c r="I39" t="s">
        <v>139</v>
      </c>
      <c r="J39" t="s">
        <v>139</v>
      </c>
      <c r="K39" t="s">
        <v>139</v>
      </c>
      <c r="L39" s="67">
        <v>138</v>
      </c>
    </row>
    <row r="40" spans="1:12" hidden="1" x14ac:dyDescent="0.2">
      <c r="A40" t="s">
        <v>285</v>
      </c>
      <c r="B40" t="s">
        <v>285</v>
      </c>
      <c r="C40" s="68" t="s">
        <v>256</v>
      </c>
      <c r="D40" t="s">
        <v>248</v>
      </c>
      <c r="E40" s="68">
        <v>905005</v>
      </c>
      <c r="F40" t="s">
        <v>139</v>
      </c>
      <c r="G40" t="s">
        <v>139</v>
      </c>
      <c r="H40" t="s">
        <v>139</v>
      </c>
      <c r="I40" t="s">
        <v>139</v>
      </c>
      <c r="J40" t="s">
        <v>139</v>
      </c>
      <c r="K40" t="s">
        <v>139</v>
      </c>
      <c r="L40" s="67">
        <v>89</v>
      </c>
    </row>
    <row r="41" spans="1:12" x14ac:dyDescent="0.2">
      <c r="A41" t="s">
        <v>285</v>
      </c>
      <c r="B41" t="s">
        <v>285</v>
      </c>
      <c r="C41" s="66">
        <v>8700280</v>
      </c>
      <c r="D41" t="s">
        <v>249</v>
      </c>
      <c r="E41" s="66">
        <v>8300130</v>
      </c>
      <c r="F41" t="s">
        <v>139</v>
      </c>
      <c r="G41" t="s">
        <v>139</v>
      </c>
      <c r="H41" t="s">
        <v>139</v>
      </c>
      <c r="I41" t="s">
        <v>139</v>
      </c>
      <c r="J41" t="s">
        <v>139</v>
      </c>
      <c r="K41" t="s">
        <v>139</v>
      </c>
      <c r="L41" s="67">
        <v>147</v>
      </c>
    </row>
    <row r="42" spans="1:12" x14ac:dyDescent="0.2">
      <c r="A42" t="s">
        <v>285</v>
      </c>
      <c r="B42" t="s">
        <v>285</v>
      </c>
      <c r="C42" s="68" t="s">
        <v>259</v>
      </c>
      <c r="D42" t="s">
        <v>251</v>
      </c>
      <c r="E42" s="68" t="s">
        <v>250</v>
      </c>
      <c r="F42" t="s">
        <v>139</v>
      </c>
      <c r="G42" t="s">
        <v>139</v>
      </c>
      <c r="H42" t="s">
        <v>139</v>
      </c>
      <c r="I42" t="s">
        <v>139</v>
      </c>
      <c r="J42" t="s">
        <v>139</v>
      </c>
      <c r="K42" t="s">
        <v>139</v>
      </c>
      <c r="L42" s="67">
        <v>147</v>
      </c>
    </row>
    <row r="43" spans="1:12" x14ac:dyDescent="0.2">
      <c r="A43" t="s">
        <v>285</v>
      </c>
      <c r="B43" t="s">
        <v>285</v>
      </c>
      <c r="C43" s="68" t="s">
        <v>261</v>
      </c>
      <c r="D43" t="s">
        <v>252</v>
      </c>
      <c r="E43" s="66">
        <v>8300230</v>
      </c>
      <c r="L43" s="67">
        <v>250</v>
      </c>
    </row>
    <row r="44" spans="1:12" x14ac:dyDescent="0.2">
      <c r="A44" t="s">
        <v>285</v>
      </c>
      <c r="B44" t="s">
        <v>285</v>
      </c>
      <c r="C44" s="68" t="s">
        <v>559</v>
      </c>
      <c r="D44" t="s">
        <v>254</v>
      </c>
      <c r="E44" s="68" t="s">
        <v>253</v>
      </c>
      <c r="L44" s="67">
        <v>250</v>
      </c>
    </row>
    <row r="45" spans="1:12" x14ac:dyDescent="0.2">
      <c r="A45" t="s">
        <v>285</v>
      </c>
      <c r="B45" t="s">
        <v>285</v>
      </c>
      <c r="C45" s="68" t="s">
        <v>559</v>
      </c>
      <c r="D45" t="s">
        <v>255</v>
      </c>
      <c r="E45" s="66">
        <v>8700130</v>
      </c>
      <c r="F45" t="s">
        <v>139</v>
      </c>
      <c r="G45" t="s">
        <v>139</v>
      </c>
      <c r="H45" t="s">
        <v>139</v>
      </c>
      <c r="I45" t="s">
        <v>139</v>
      </c>
      <c r="J45" t="s">
        <v>139</v>
      </c>
      <c r="K45" t="s">
        <v>139</v>
      </c>
      <c r="L45" s="67">
        <v>161</v>
      </c>
    </row>
    <row r="46" spans="1:12" x14ac:dyDescent="0.2">
      <c r="A46" t="s">
        <v>285</v>
      </c>
      <c r="B46" t="s">
        <v>285</v>
      </c>
      <c r="C46" s="68" t="s">
        <v>559</v>
      </c>
      <c r="D46" t="s">
        <v>257</v>
      </c>
      <c r="E46" s="68" t="s">
        <v>256</v>
      </c>
      <c r="F46" t="s">
        <v>139</v>
      </c>
      <c r="G46" t="s">
        <v>139</v>
      </c>
      <c r="H46" t="s">
        <v>139</v>
      </c>
      <c r="I46" t="s">
        <v>139</v>
      </c>
      <c r="J46" t="s">
        <v>139</v>
      </c>
      <c r="K46" t="s">
        <v>139</v>
      </c>
      <c r="L46" s="67">
        <v>161</v>
      </c>
    </row>
    <row r="47" spans="1:12" x14ac:dyDescent="0.2">
      <c r="A47" t="s">
        <v>285</v>
      </c>
      <c r="B47" t="s">
        <v>285</v>
      </c>
      <c r="C47" s="68" t="s">
        <v>559</v>
      </c>
      <c r="D47" t="s">
        <v>258</v>
      </c>
      <c r="E47" s="66">
        <v>8700280</v>
      </c>
      <c r="F47" t="s">
        <v>139</v>
      </c>
      <c r="G47" t="s">
        <v>139</v>
      </c>
      <c r="H47" t="s">
        <v>139</v>
      </c>
      <c r="I47" t="s">
        <v>139</v>
      </c>
      <c r="J47" t="s">
        <v>139</v>
      </c>
      <c r="K47" t="s">
        <v>139</v>
      </c>
      <c r="L47" s="67">
        <v>239</v>
      </c>
    </row>
    <row r="48" spans="1:12" x14ac:dyDescent="0.2">
      <c r="A48" t="s">
        <v>285</v>
      </c>
      <c r="B48" t="s">
        <v>285</v>
      </c>
      <c r="C48" s="68" t="s">
        <v>559</v>
      </c>
      <c r="D48" t="s">
        <v>260</v>
      </c>
      <c r="E48" s="68" t="s">
        <v>259</v>
      </c>
      <c r="F48" t="s">
        <v>139</v>
      </c>
      <c r="G48" t="s">
        <v>139</v>
      </c>
      <c r="H48" t="s">
        <v>139</v>
      </c>
      <c r="I48" t="s">
        <v>139</v>
      </c>
      <c r="J48" t="s">
        <v>139</v>
      </c>
      <c r="K48" t="s">
        <v>139</v>
      </c>
      <c r="L48" s="67">
        <v>239</v>
      </c>
    </row>
    <row r="49" spans="1:12" hidden="1" x14ac:dyDescent="0.2">
      <c r="A49" t="s">
        <v>285</v>
      </c>
      <c r="B49" t="s">
        <v>285</v>
      </c>
      <c r="C49" s="68" t="s">
        <v>559</v>
      </c>
      <c r="D49" t="s">
        <v>262</v>
      </c>
      <c r="E49" s="68" t="s">
        <v>261</v>
      </c>
      <c r="F49" t="s">
        <v>139</v>
      </c>
      <c r="G49" t="s">
        <v>139</v>
      </c>
      <c r="H49" t="s">
        <v>139</v>
      </c>
      <c r="I49" t="s">
        <v>139</v>
      </c>
      <c r="J49" t="s">
        <v>139</v>
      </c>
      <c r="K49" t="s">
        <v>139</v>
      </c>
      <c r="L49" s="67">
        <v>52</v>
      </c>
    </row>
    <row r="50" spans="1:12" hidden="1" x14ac:dyDescent="0.2">
      <c r="A50" t="s">
        <v>285</v>
      </c>
      <c r="B50" t="s">
        <v>285</v>
      </c>
      <c r="C50" s="68" t="s">
        <v>559</v>
      </c>
      <c r="D50" t="s">
        <v>283</v>
      </c>
      <c r="E50" s="68">
        <v>750235</v>
      </c>
      <c r="L50" s="67">
        <v>79</v>
      </c>
    </row>
    <row r="51" spans="1:12" hidden="1" x14ac:dyDescent="0.2">
      <c r="A51" t="s">
        <v>285</v>
      </c>
      <c r="B51" t="s">
        <v>285</v>
      </c>
      <c r="C51" s="68" t="s">
        <v>559</v>
      </c>
      <c r="D51" t="s">
        <v>284</v>
      </c>
      <c r="E51" s="68">
        <v>750234</v>
      </c>
      <c r="F51" t="s">
        <v>139</v>
      </c>
      <c r="G51" t="s">
        <v>139</v>
      </c>
      <c r="H51" t="s">
        <v>139</v>
      </c>
      <c r="I51" t="s">
        <v>139</v>
      </c>
      <c r="J51" t="s">
        <v>139</v>
      </c>
      <c r="K51" t="s">
        <v>139</v>
      </c>
      <c r="L51" s="67">
        <v>169</v>
      </c>
    </row>
    <row r="52" spans="1:12" hidden="1" x14ac:dyDescent="0.2">
      <c r="A52" t="s">
        <v>285</v>
      </c>
      <c r="B52" t="s">
        <v>285</v>
      </c>
      <c r="C52" s="68" t="s">
        <v>559</v>
      </c>
      <c r="D52" t="s">
        <v>290</v>
      </c>
      <c r="E52" s="68">
        <v>750234</v>
      </c>
      <c r="F52" t="s">
        <v>139</v>
      </c>
      <c r="G52" t="s">
        <v>139</v>
      </c>
      <c r="H52" t="s">
        <v>139</v>
      </c>
      <c r="I52" t="s">
        <v>139</v>
      </c>
      <c r="J52" t="s">
        <v>139</v>
      </c>
      <c r="K52" t="s">
        <v>139</v>
      </c>
      <c r="L52" s="67">
        <v>338</v>
      </c>
    </row>
    <row r="53" spans="1:12" hidden="1" x14ac:dyDescent="0.2">
      <c r="A53" t="s">
        <v>285</v>
      </c>
      <c r="B53" t="s">
        <v>285</v>
      </c>
      <c r="C53" s="68" t="s">
        <v>559</v>
      </c>
      <c r="D53" t="s">
        <v>266</v>
      </c>
      <c r="E53" s="68" t="s">
        <v>265</v>
      </c>
      <c r="F53" t="s">
        <v>139</v>
      </c>
      <c r="G53" t="s">
        <v>139</v>
      </c>
      <c r="H53" t="s">
        <v>139</v>
      </c>
      <c r="I53" t="s">
        <v>139</v>
      </c>
      <c r="J53" t="s">
        <v>139</v>
      </c>
      <c r="K53" t="s">
        <v>139</v>
      </c>
      <c r="L53" s="67">
        <v>0</v>
      </c>
    </row>
    <row r="54" spans="1:12" hidden="1" x14ac:dyDescent="0.2">
      <c r="A54" t="s">
        <v>285</v>
      </c>
      <c r="B54" t="s">
        <v>285</v>
      </c>
      <c r="C54" s="68" t="s">
        <v>559</v>
      </c>
      <c r="D54" t="s">
        <v>268</v>
      </c>
      <c r="E54" s="68" t="s">
        <v>267</v>
      </c>
      <c r="F54" t="s">
        <v>139</v>
      </c>
      <c r="G54" t="s">
        <v>139</v>
      </c>
      <c r="H54" t="s">
        <v>139</v>
      </c>
      <c r="I54" t="s">
        <v>139</v>
      </c>
      <c r="J54" t="s">
        <v>139</v>
      </c>
      <c r="K54" t="s">
        <v>139</v>
      </c>
      <c r="L54" s="67">
        <v>0</v>
      </c>
    </row>
    <row r="55" spans="1:12" hidden="1" x14ac:dyDescent="0.2">
      <c r="C55" s="68"/>
      <c r="D55" t="s">
        <v>270</v>
      </c>
      <c r="E55" s="68" t="s">
        <v>269</v>
      </c>
      <c r="F55" t="s">
        <v>139</v>
      </c>
      <c r="G55" t="s">
        <v>139</v>
      </c>
      <c r="H55" t="s">
        <v>139</v>
      </c>
      <c r="I55" t="s">
        <v>139</v>
      </c>
      <c r="J55" t="s">
        <v>139</v>
      </c>
      <c r="K55" t="s">
        <v>139</v>
      </c>
      <c r="L55" s="67">
        <v>0</v>
      </c>
    </row>
    <row r="56" spans="1:12" hidden="1" x14ac:dyDescent="0.2">
      <c r="A56" t="s">
        <v>291</v>
      </c>
      <c r="B56" t="s">
        <v>291</v>
      </c>
      <c r="C56" s="66">
        <v>8111</v>
      </c>
      <c r="D56" t="s">
        <v>272</v>
      </c>
      <c r="E56" s="68" t="s">
        <v>271</v>
      </c>
      <c r="F56" t="s">
        <v>139</v>
      </c>
      <c r="G56" t="s">
        <v>139</v>
      </c>
      <c r="H56" t="s">
        <v>139</v>
      </c>
      <c r="I56" t="s">
        <v>139</v>
      </c>
      <c r="J56" t="s">
        <v>139</v>
      </c>
      <c r="K56" t="s">
        <v>139</v>
      </c>
      <c r="L56" s="67">
        <v>0</v>
      </c>
    </row>
    <row r="57" spans="1:12" hidden="1" x14ac:dyDescent="0.2">
      <c r="A57" t="s">
        <v>291</v>
      </c>
      <c r="B57" t="s">
        <v>291</v>
      </c>
      <c r="C57" s="66">
        <v>8211</v>
      </c>
      <c r="D57" t="s">
        <v>274</v>
      </c>
      <c r="E57" s="68" t="s">
        <v>273</v>
      </c>
      <c r="F57" t="s">
        <v>139</v>
      </c>
      <c r="G57" t="s">
        <v>139</v>
      </c>
      <c r="H57" t="s">
        <v>139</v>
      </c>
      <c r="I57" t="s">
        <v>139</v>
      </c>
      <c r="J57" t="s">
        <v>139</v>
      </c>
      <c r="K57" t="s">
        <v>139</v>
      </c>
      <c r="L57" s="67">
        <v>0</v>
      </c>
    </row>
    <row r="58" spans="1:12" hidden="1" x14ac:dyDescent="0.2">
      <c r="A58" t="s">
        <v>291</v>
      </c>
      <c r="B58" t="s">
        <v>291</v>
      </c>
      <c r="C58" s="68" t="s">
        <v>294</v>
      </c>
      <c r="D58" t="s">
        <v>276</v>
      </c>
      <c r="E58" s="68" t="s">
        <v>275</v>
      </c>
      <c r="L58" s="67">
        <v>0</v>
      </c>
    </row>
    <row r="59" spans="1:12" hidden="1" x14ac:dyDescent="0.2">
      <c r="A59" t="s">
        <v>291</v>
      </c>
      <c r="B59" t="s">
        <v>291</v>
      </c>
      <c r="C59" s="68" t="s">
        <v>296</v>
      </c>
      <c r="D59" t="s">
        <v>278</v>
      </c>
      <c r="E59" s="68" t="s">
        <v>277</v>
      </c>
      <c r="F59" t="s">
        <v>139</v>
      </c>
      <c r="G59" t="s">
        <v>139</v>
      </c>
      <c r="H59" t="s">
        <v>139</v>
      </c>
      <c r="I59" t="s">
        <v>139</v>
      </c>
      <c r="J59" t="s">
        <v>139</v>
      </c>
      <c r="K59" t="s">
        <v>139</v>
      </c>
      <c r="L59" s="67">
        <v>0</v>
      </c>
    </row>
    <row r="60" spans="1:12" hidden="1" x14ac:dyDescent="0.2">
      <c r="A60" t="s">
        <v>291</v>
      </c>
      <c r="B60" t="s">
        <v>291</v>
      </c>
      <c r="C60" s="68" t="s">
        <v>559</v>
      </c>
      <c r="D60" t="s">
        <v>280</v>
      </c>
      <c r="E60" s="68" t="s">
        <v>279</v>
      </c>
      <c r="F60" t="s">
        <v>139</v>
      </c>
      <c r="G60" t="s">
        <v>139</v>
      </c>
      <c r="H60" t="s">
        <v>139</v>
      </c>
      <c r="I60" t="s">
        <v>139</v>
      </c>
      <c r="J60" t="s">
        <v>139</v>
      </c>
      <c r="K60" t="s">
        <v>139</v>
      </c>
      <c r="L60" s="67">
        <v>69</v>
      </c>
    </row>
    <row r="61" spans="1:12" hidden="1" x14ac:dyDescent="0.2">
      <c r="A61" t="s">
        <v>291</v>
      </c>
      <c r="B61" t="s">
        <v>291</v>
      </c>
      <c r="C61" s="68" t="s">
        <v>559</v>
      </c>
      <c r="D61" t="s">
        <v>281</v>
      </c>
      <c r="E61" s="66">
        <v>125178</v>
      </c>
      <c r="L61" s="67">
        <v>0</v>
      </c>
    </row>
    <row r="62" spans="1:12" hidden="1" x14ac:dyDescent="0.2">
      <c r="A62" t="s">
        <v>291</v>
      </c>
      <c r="B62" t="s">
        <v>291</v>
      </c>
      <c r="C62" s="66">
        <v>905020</v>
      </c>
      <c r="D62" t="s">
        <v>282</v>
      </c>
      <c r="E62" s="68">
        <v>125177</v>
      </c>
      <c r="F62" t="s">
        <v>139</v>
      </c>
      <c r="G62" t="s">
        <v>139</v>
      </c>
      <c r="H62" t="s">
        <v>139</v>
      </c>
      <c r="I62" t="s">
        <v>139</v>
      </c>
      <c r="J62" t="s">
        <v>139</v>
      </c>
      <c r="K62" t="s">
        <v>139</v>
      </c>
      <c r="L62" s="67">
        <v>0</v>
      </c>
    </row>
    <row r="63" spans="1:12" hidden="1" x14ac:dyDescent="0.2">
      <c r="A63" t="s">
        <v>291</v>
      </c>
      <c r="B63" t="s">
        <v>291</v>
      </c>
      <c r="C63" s="68" t="s">
        <v>300</v>
      </c>
      <c r="E63" s="68"/>
      <c r="L63" s="67"/>
    </row>
    <row r="64" spans="1:12" hidden="1" x14ac:dyDescent="0.2">
      <c r="A64" t="s">
        <v>291</v>
      </c>
      <c r="B64" t="s">
        <v>291</v>
      </c>
      <c r="C64" s="68" t="s">
        <v>302</v>
      </c>
      <c r="D64" t="s">
        <v>292</v>
      </c>
      <c r="E64" s="66">
        <v>8111</v>
      </c>
      <c r="F64" s="67">
        <v>774</v>
      </c>
      <c r="G64" s="67">
        <v>780</v>
      </c>
      <c r="H64" s="67">
        <v>793</v>
      </c>
      <c r="I64" s="67">
        <v>820</v>
      </c>
      <c r="J64" s="67">
        <v>867</v>
      </c>
      <c r="K64" s="67">
        <v>953</v>
      </c>
      <c r="L64" t="s">
        <v>139</v>
      </c>
    </row>
    <row r="65" spans="1:12" hidden="1" x14ac:dyDescent="0.2">
      <c r="A65" t="s">
        <v>291</v>
      </c>
      <c r="B65" t="s">
        <v>291</v>
      </c>
      <c r="C65" s="68" t="s">
        <v>304</v>
      </c>
      <c r="D65" t="s">
        <v>293</v>
      </c>
      <c r="E65" s="66">
        <v>8211</v>
      </c>
      <c r="F65" s="67">
        <v>824</v>
      </c>
      <c r="G65" s="67">
        <v>832</v>
      </c>
      <c r="H65" s="67">
        <v>845</v>
      </c>
      <c r="I65" s="67">
        <v>873</v>
      </c>
      <c r="J65" s="67">
        <v>923</v>
      </c>
      <c r="K65" s="67">
        <v>1015</v>
      </c>
      <c r="L65" t="s">
        <v>139</v>
      </c>
    </row>
    <row r="66" spans="1:12" hidden="1" x14ac:dyDescent="0.2">
      <c r="A66" t="s">
        <v>291</v>
      </c>
      <c r="B66" t="s">
        <v>291</v>
      </c>
      <c r="C66" s="68" t="s">
        <v>306</v>
      </c>
      <c r="D66" t="s">
        <v>295</v>
      </c>
      <c r="E66" s="68" t="s">
        <v>294</v>
      </c>
      <c r="F66" t="s">
        <v>139</v>
      </c>
      <c r="G66" t="s">
        <v>139</v>
      </c>
      <c r="H66" t="s">
        <v>139</v>
      </c>
      <c r="I66" t="s">
        <v>139</v>
      </c>
      <c r="J66" t="s">
        <v>139</v>
      </c>
      <c r="K66" t="s">
        <v>139</v>
      </c>
      <c r="L66" s="67">
        <v>105</v>
      </c>
    </row>
    <row r="67" spans="1:12" hidden="1" x14ac:dyDescent="0.2">
      <c r="A67" t="s">
        <v>291</v>
      </c>
      <c r="B67" t="s">
        <v>291</v>
      </c>
      <c r="C67" s="68" t="s">
        <v>559</v>
      </c>
      <c r="D67" t="s">
        <v>297</v>
      </c>
      <c r="E67" s="68" t="s">
        <v>296</v>
      </c>
      <c r="F67" t="s">
        <v>139</v>
      </c>
      <c r="G67" t="s">
        <v>139</v>
      </c>
      <c r="H67" t="s">
        <v>139</v>
      </c>
      <c r="I67" t="s">
        <v>139</v>
      </c>
      <c r="J67" t="s">
        <v>139</v>
      </c>
      <c r="K67" t="s">
        <v>139</v>
      </c>
      <c r="L67" s="67">
        <v>126</v>
      </c>
    </row>
    <row r="68" spans="1:12" hidden="1" x14ac:dyDescent="0.2">
      <c r="A68" t="s">
        <v>291</v>
      </c>
      <c r="B68" t="s">
        <v>291</v>
      </c>
      <c r="C68" s="68" t="s">
        <v>559</v>
      </c>
      <c r="D68" t="s">
        <v>248</v>
      </c>
      <c r="E68" s="68">
        <v>905005</v>
      </c>
      <c r="F68" t="s">
        <v>139</v>
      </c>
      <c r="G68" t="s">
        <v>139</v>
      </c>
      <c r="H68" t="s">
        <v>139</v>
      </c>
      <c r="I68" t="s">
        <v>139</v>
      </c>
      <c r="J68" t="s">
        <v>139</v>
      </c>
      <c r="K68" t="s">
        <v>139</v>
      </c>
      <c r="L68" s="67">
        <v>89</v>
      </c>
    </row>
    <row r="69" spans="1:12" hidden="1" x14ac:dyDescent="0.2">
      <c r="A69" t="s">
        <v>291</v>
      </c>
      <c r="B69" t="s">
        <v>291</v>
      </c>
      <c r="C69" s="68" t="s">
        <v>559</v>
      </c>
      <c r="D69" t="s">
        <v>298</v>
      </c>
      <c r="E69" s="68">
        <v>905008</v>
      </c>
      <c r="F69" t="s">
        <v>139</v>
      </c>
      <c r="G69" t="s">
        <v>139</v>
      </c>
      <c r="H69" t="s">
        <v>139</v>
      </c>
      <c r="I69" t="s">
        <v>139</v>
      </c>
      <c r="J69" t="s">
        <v>139</v>
      </c>
      <c r="K69" t="s">
        <v>139</v>
      </c>
      <c r="L69" s="67">
        <v>89</v>
      </c>
    </row>
    <row r="70" spans="1:12" hidden="1" x14ac:dyDescent="0.2">
      <c r="A70" t="s">
        <v>291</v>
      </c>
      <c r="B70" t="s">
        <v>291</v>
      </c>
      <c r="C70" s="68" t="s">
        <v>559</v>
      </c>
      <c r="D70" t="s">
        <v>299</v>
      </c>
      <c r="E70" s="66">
        <v>905020</v>
      </c>
      <c r="F70" t="s">
        <v>139</v>
      </c>
      <c r="G70" t="s">
        <v>139</v>
      </c>
      <c r="H70" t="s">
        <v>139</v>
      </c>
      <c r="I70" t="s">
        <v>139</v>
      </c>
      <c r="J70" t="s">
        <v>139</v>
      </c>
      <c r="K70" t="s">
        <v>139</v>
      </c>
      <c r="L70" s="67">
        <v>-1</v>
      </c>
    </row>
    <row r="71" spans="1:12" x14ac:dyDescent="0.2">
      <c r="A71" t="s">
        <v>291</v>
      </c>
      <c r="B71" t="s">
        <v>291</v>
      </c>
      <c r="C71" s="68" t="s">
        <v>559</v>
      </c>
      <c r="D71" t="s">
        <v>301</v>
      </c>
      <c r="E71" s="68" t="s">
        <v>300</v>
      </c>
      <c r="F71" t="s">
        <v>139</v>
      </c>
      <c r="G71" t="s">
        <v>139</v>
      </c>
      <c r="H71" t="s">
        <v>139</v>
      </c>
      <c r="I71" t="s">
        <v>139</v>
      </c>
      <c r="J71" t="s">
        <v>139</v>
      </c>
      <c r="K71" t="s">
        <v>139</v>
      </c>
      <c r="L71" s="67">
        <v>147</v>
      </c>
    </row>
    <row r="72" spans="1:12" x14ac:dyDescent="0.2">
      <c r="A72" t="s">
        <v>291</v>
      </c>
      <c r="B72" t="s">
        <v>291</v>
      </c>
      <c r="C72" s="68" t="s">
        <v>559</v>
      </c>
      <c r="D72" t="s">
        <v>303</v>
      </c>
      <c r="E72" s="68" t="s">
        <v>302</v>
      </c>
      <c r="F72" t="s">
        <v>139</v>
      </c>
      <c r="G72" t="s">
        <v>139</v>
      </c>
      <c r="H72" t="s">
        <v>139</v>
      </c>
      <c r="I72" t="s">
        <v>139</v>
      </c>
      <c r="J72" t="s">
        <v>139</v>
      </c>
      <c r="K72" t="s">
        <v>139</v>
      </c>
      <c r="L72" s="67">
        <v>58</v>
      </c>
    </row>
    <row r="73" spans="1:12" hidden="1" x14ac:dyDescent="0.2">
      <c r="C73" s="68"/>
      <c r="D73" t="s">
        <v>305</v>
      </c>
      <c r="E73" s="68" t="s">
        <v>304</v>
      </c>
      <c r="F73" t="s">
        <v>139</v>
      </c>
      <c r="G73" t="s">
        <v>139</v>
      </c>
      <c r="H73" t="s">
        <v>139</v>
      </c>
      <c r="I73" t="s">
        <v>139</v>
      </c>
      <c r="J73" t="s">
        <v>139</v>
      </c>
      <c r="K73" t="s">
        <v>139</v>
      </c>
      <c r="L73" s="67">
        <v>17</v>
      </c>
    </row>
    <row r="74" spans="1:12" hidden="1" x14ac:dyDescent="0.2">
      <c r="A74" t="s">
        <v>314</v>
      </c>
      <c r="B74" t="s">
        <v>314</v>
      </c>
      <c r="C74" s="66">
        <v>8112</v>
      </c>
      <c r="D74" t="s">
        <v>307</v>
      </c>
      <c r="E74" s="68" t="s">
        <v>306</v>
      </c>
      <c r="F74" t="s">
        <v>139</v>
      </c>
      <c r="G74" t="s">
        <v>139</v>
      </c>
      <c r="H74" t="s">
        <v>139</v>
      </c>
      <c r="I74" t="s">
        <v>139</v>
      </c>
      <c r="J74" t="s">
        <v>139</v>
      </c>
      <c r="K74" t="s">
        <v>139</v>
      </c>
      <c r="L74" s="67">
        <v>51</v>
      </c>
    </row>
    <row r="75" spans="1:12" hidden="1" x14ac:dyDescent="0.2">
      <c r="A75" t="s">
        <v>314</v>
      </c>
      <c r="B75" t="s">
        <v>314</v>
      </c>
      <c r="C75" s="66">
        <v>8212</v>
      </c>
      <c r="D75" t="s">
        <v>309</v>
      </c>
      <c r="E75" s="68" t="s">
        <v>308</v>
      </c>
      <c r="F75" t="s">
        <v>139</v>
      </c>
      <c r="G75" t="s">
        <v>139</v>
      </c>
      <c r="H75" t="s">
        <v>139</v>
      </c>
      <c r="I75" t="s">
        <v>139</v>
      </c>
      <c r="J75" t="s">
        <v>139</v>
      </c>
      <c r="K75" t="s">
        <v>139</v>
      </c>
      <c r="L75" s="67">
        <v>0</v>
      </c>
    </row>
    <row r="76" spans="1:12" hidden="1" x14ac:dyDescent="0.2">
      <c r="A76" t="s">
        <v>314</v>
      </c>
      <c r="B76" t="s">
        <v>314</v>
      </c>
      <c r="C76" s="68" t="s">
        <v>317</v>
      </c>
      <c r="D76" t="s">
        <v>272</v>
      </c>
      <c r="E76" s="68" t="s">
        <v>271</v>
      </c>
      <c r="F76" t="s">
        <v>139</v>
      </c>
      <c r="G76" t="s">
        <v>139</v>
      </c>
      <c r="H76" t="s">
        <v>139</v>
      </c>
      <c r="I76" t="s">
        <v>139</v>
      </c>
      <c r="J76" t="s">
        <v>139</v>
      </c>
      <c r="K76" t="s">
        <v>139</v>
      </c>
      <c r="L76" s="67">
        <v>0</v>
      </c>
    </row>
    <row r="77" spans="1:12" hidden="1" x14ac:dyDescent="0.2">
      <c r="A77" t="s">
        <v>314</v>
      </c>
      <c r="B77" t="s">
        <v>314</v>
      </c>
      <c r="C77" s="68" t="s">
        <v>319</v>
      </c>
      <c r="D77" t="s">
        <v>268</v>
      </c>
      <c r="E77" s="68" t="s">
        <v>267</v>
      </c>
      <c r="F77" t="s">
        <v>139</v>
      </c>
      <c r="G77" t="s">
        <v>139</v>
      </c>
      <c r="H77" t="s">
        <v>139</v>
      </c>
      <c r="I77" t="s">
        <v>139</v>
      </c>
      <c r="J77" t="s">
        <v>139</v>
      </c>
      <c r="K77" t="s">
        <v>139</v>
      </c>
      <c r="L77" s="67">
        <v>0</v>
      </c>
    </row>
    <row r="78" spans="1:12" hidden="1" x14ac:dyDescent="0.2">
      <c r="A78" t="s">
        <v>314</v>
      </c>
      <c r="B78" t="s">
        <v>314</v>
      </c>
      <c r="C78" s="68" t="s">
        <v>559</v>
      </c>
      <c r="D78" t="s">
        <v>311</v>
      </c>
      <c r="E78" s="68" t="s">
        <v>310</v>
      </c>
      <c r="F78" t="s">
        <v>139</v>
      </c>
      <c r="G78" t="s">
        <v>139</v>
      </c>
      <c r="H78" t="s">
        <v>139</v>
      </c>
      <c r="I78" t="s">
        <v>139</v>
      </c>
      <c r="J78" t="s">
        <v>139</v>
      </c>
      <c r="K78" t="s">
        <v>139</v>
      </c>
      <c r="L78" s="67">
        <v>69</v>
      </c>
    </row>
    <row r="79" spans="1:12" hidden="1" x14ac:dyDescent="0.2">
      <c r="A79" t="s">
        <v>314</v>
      </c>
      <c r="B79" t="s">
        <v>314</v>
      </c>
      <c r="C79" s="68" t="s">
        <v>559</v>
      </c>
      <c r="D79" t="s">
        <v>282</v>
      </c>
      <c r="E79" s="68">
        <v>125177</v>
      </c>
      <c r="F79" t="s">
        <v>139</v>
      </c>
      <c r="G79" t="s">
        <v>139</v>
      </c>
      <c r="H79" t="s">
        <v>139</v>
      </c>
      <c r="I79" t="s">
        <v>139</v>
      </c>
      <c r="J79" t="s">
        <v>139</v>
      </c>
      <c r="K79" t="s">
        <v>139</v>
      </c>
      <c r="L79" s="67">
        <v>0</v>
      </c>
    </row>
    <row r="80" spans="1:12" hidden="1" x14ac:dyDescent="0.2">
      <c r="A80" t="s">
        <v>314</v>
      </c>
      <c r="B80" t="s">
        <v>314</v>
      </c>
      <c r="C80" s="66">
        <v>905020</v>
      </c>
      <c r="D80" t="s">
        <v>313</v>
      </c>
      <c r="E80" s="68" t="s">
        <v>312</v>
      </c>
      <c r="F80" t="s">
        <v>139</v>
      </c>
      <c r="G80" t="s">
        <v>139</v>
      </c>
      <c r="H80" t="s">
        <v>139</v>
      </c>
      <c r="I80" t="s">
        <v>139</v>
      </c>
      <c r="J80" t="s">
        <v>139</v>
      </c>
      <c r="K80" t="s">
        <v>139</v>
      </c>
      <c r="L80" s="67">
        <v>0</v>
      </c>
    </row>
    <row r="81" spans="1:12" hidden="1" x14ac:dyDescent="0.2">
      <c r="A81" t="s">
        <v>314</v>
      </c>
      <c r="B81" t="s">
        <v>314</v>
      </c>
      <c r="C81" s="68" t="s">
        <v>321</v>
      </c>
      <c r="E81" s="68"/>
      <c r="L81" s="67"/>
    </row>
    <row r="82" spans="1:12" hidden="1" x14ac:dyDescent="0.2">
      <c r="A82" t="s">
        <v>314</v>
      </c>
      <c r="B82" t="s">
        <v>314</v>
      </c>
      <c r="C82" s="68" t="s">
        <v>322</v>
      </c>
      <c r="D82" t="s">
        <v>315</v>
      </c>
      <c r="E82" s="66">
        <v>8112</v>
      </c>
      <c r="F82" s="67">
        <v>774</v>
      </c>
      <c r="G82" s="67">
        <v>780</v>
      </c>
      <c r="H82" s="67">
        <v>793</v>
      </c>
      <c r="I82" s="67">
        <v>820</v>
      </c>
      <c r="J82" s="67">
        <v>867</v>
      </c>
      <c r="K82" s="67">
        <v>953</v>
      </c>
      <c r="L82" t="s">
        <v>139</v>
      </c>
    </row>
    <row r="83" spans="1:12" hidden="1" x14ac:dyDescent="0.2">
      <c r="A83" t="s">
        <v>314</v>
      </c>
      <c r="B83" t="s">
        <v>314</v>
      </c>
      <c r="C83" s="68" t="s">
        <v>324</v>
      </c>
      <c r="D83" t="s">
        <v>316</v>
      </c>
      <c r="E83" s="66">
        <v>8212</v>
      </c>
      <c r="F83" s="67">
        <v>824</v>
      </c>
      <c r="G83" s="67">
        <v>832</v>
      </c>
      <c r="H83" s="67">
        <v>845</v>
      </c>
      <c r="I83" s="67">
        <v>873</v>
      </c>
      <c r="J83" s="67">
        <v>923</v>
      </c>
      <c r="K83" s="67">
        <v>1015</v>
      </c>
      <c r="L83" t="s">
        <v>139</v>
      </c>
    </row>
    <row r="84" spans="1:12" hidden="1" x14ac:dyDescent="0.2">
      <c r="A84" t="s">
        <v>314</v>
      </c>
      <c r="B84" t="s">
        <v>314</v>
      </c>
      <c r="C84" s="68" t="s">
        <v>326</v>
      </c>
      <c r="D84" t="s">
        <v>318</v>
      </c>
      <c r="E84" s="68" t="s">
        <v>317</v>
      </c>
      <c r="F84" t="s">
        <v>139</v>
      </c>
      <c r="G84" t="s">
        <v>139</v>
      </c>
      <c r="H84" t="s">
        <v>139</v>
      </c>
      <c r="I84" t="s">
        <v>139</v>
      </c>
      <c r="J84" t="s">
        <v>139</v>
      </c>
      <c r="K84" t="s">
        <v>139</v>
      </c>
      <c r="L84" s="67">
        <v>105</v>
      </c>
    </row>
    <row r="85" spans="1:12" hidden="1" x14ac:dyDescent="0.2">
      <c r="A85" t="s">
        <v>314</v>
      </c>
      <c r="B85" t="s">
        <v>314</v>
      </c>
      <c r="C85" s="68" t="s">
        <v>559</v>
      </c>
      <c r="D85" t="s">
        <v>320</v>
      </c>
      <c r="E85" s="68" t="s">
        <v>319</v>
      </c>
      <c r="F85" t="s">
        <v>139</v>
      </c>
      <c r="G85" t="s">
        <v>139</v>
      </c>
      <c r="H85" t="s">
        <v>139</v>
      </c>
      <c r="I85" t="s">
        <v>139</v>
      </c>
      <c r="J85" t="s">
        <v>139</v>
      </c>
      <c r="K85" t="s">
        <v>139</v>
      </c>
      <c r="L85" s="67">
        <v>126</v>
      </c>
    </row>
    <row r="86" spans="1:12" hidden="1" x14ac:dyDescent="0.2">
      <c r="A86" t="s">
        <v>314</v>
      </c>
      <c r="B86" t="s">
        <v>314</v>
      </c>
      <c r="C86" s="68" t="s">
        <v>559</v>
      </c>
      <c r="D86" t="s">
        <v>248</v>
      </c>
      <c r="E86" s="68">
        <v>905005</v>
      </c>
      <c r="F86" t="s">
        <v>139</v>
      </c>
      <c r="G86" t="s">
        <v>139</v>
      </c>
      <c r="H86" t="s">
        <v>139</v>
      </c>
      <c r="I86" t="s">
        <v>139</v>
      </c>
      <c r="J86" t="s">
        <v>139</v>
      </c>
      <c r="K86" t="s">
        <v>139</v>
      </c>
      <c r="L86" s="67">
        <v>89</v>
      </c>
    </row>
    <row r="87" spans="1:12" hidden="1" x14ac:dyDescent="0.2">
      <c r="A87" t="s">
        <v>314</v>
      </c>
      <c r="B87" t="s">
        <v>314</v>
      </c>
      <c r="C87" s="68" t="s">
        <v>559</v>
      </c>
      <c r="D87" t="s">
        <v>298</v>
      </c>
      <c r="E87" s="68">
        <v>905008</v>
      </c>
      <c r="F87" t="s">
        <v>139</v>
      </c>
      <c r="G87" t="s">
        <v>139</v>
      </c>
      <c r="H87" t="s">
        <v>139</v>
      </c>
      <c r="I87" t="s">
        <v>139</v>
      </c>
      <c r="J87" t="s">
        <v>139</v>
      </c>
      <c r="K87" t="s">
        <v>139</v>
      </c>
      <c r="L87" s="67">
        <v>89</v>
      </c>
    </row>
    <row r="88" spans="1:12" hidden="1" x14ac:dyDescent="0.2">
      <c r="A88" t="s">
        <v>314</v>
      </c>
      <c r="B88" t="s">
        <v>314</v>
      </c>
      <c r="C88" s="68" t="s">
        <v>559</v>
      </c>
      <c r="D88" t="s">
        <v>299</v>
      </c>
      <c r="E88" s="66">
        <v>905020</v>
      </c>
      <c r="F88" t="s">
        <v>139</v>
      </c>
      <c r="G88" t="s">
        <v>139</v>
      </c>
      <c r="H88" t="s">
        <v>139</v>
      </c>
      <c r="I88" t="s">
        <v>139</v>
      </c>
      <c r="J88" t="s">
        <v>139</v>
      </c>
      <c r="K88" t="s">
        <v>139</v>
      </c>
      <c r="L88" s="67">
        <v>-1</v>
      </c>
    </row>
    <row r="89" spans="1:12" x14ac:dyDescent="0.2">
      <c r="A89" t="s">
        <v>314</v>
      </c>
      <c r="B89" t="s">
        <v>314</v>
      </c>
      <c r="C89" s="68" t="s">
        <v>559</v>
      </c>
      <c r="D89" t="s">
        <v>301</v>
      </c>
      <c r="E89" s="68" t="s">
        <v>321</v>
      </c>
      <c r="F89" t="s">
        <v>139</v>
      </c>
      <c r="G89" t="s">
        <v>139</v>
      </c>
      <c r="H89" t="s">
        <v>139</v>
      </c>
      <c r="I89" t="s">
        <v>139</v>
      </c>
      <c r="J89" t="s">
        <v>139</v>
      </c>
      <c r="K89" t="s">
        <v>139</v>
      </c>
      <c r="L89" s="67">
        <v>147</v>
      </c>
    </row>
    <row r="90" spans="1:12" x14ac:dyDescent="0.2">
      <c r="C90" s="68"/>
      <c r="D90" t="s">
        <v>323</v>
      </c>
      <c r="E90" s="68" t="s">
        <v>322</v>
      </c>
      <c r="F90" t="s">
        <v>139</v>
      </c>
      <c r="G90" t="s">
        <v>139</v>
      </c>
      <c r="H90" t="s">
        <v>139</v>
      </c>
      <c r="I90" t="s">
        <v>139</v>
      </c>
      <c r="J90" t="s">
        <v>139</v>
      </c>
      <c r="K90" t="s">
        <v>139</v>
      </c>
      <c r="L90" s="67">
        <v>58</v>
      </c>
    </row>
    <row r="91" spans="1:12" hidden="1" x14ac:dyDescent="0.2">
      <c r="A91" t="s">
        <v>330</v>
      </c>
      <c r="B91" t="s">
        <v>330</v>
      </c>
      <c r="C91" s="66">
        <v>6111</v>
      </c>
      <c r="D91" t="s">
        <v>325</v>
      </c>
      <c r="E91" s="68" t="s">
        <v>324</v>
      </c>
      <c r="F91" t="s">
        <v>139</v>
      </c>
      <c r="G91" t="s">
        <v>139</v>
      </c>
      <c r="H91" t="s">
        <v>139</v>
      </c>
      <c r="I91" t="s">
        <v>139</v>
      </c>
      <c r="J91" t="s">
        <v>139</v>
      </c>
      <c r="K91" t="s">
        <v>139</v>
      </c>
      <c r="L91" s="67">
        <v>17</v>
      </c>
    </row>
    <row r="92" spans="1:12" hidden="1" x14ac:dyDescent="0.2">
      <c r="A92" t="s">
        <v>330</v>
      </c>
      <c r="B92" t="s">
        <v>330</v>
      </c>
      <c r="C92" s="66">
        <v>6211</v>
      </c>
      <c r="D92" t="s">
        <v>327</v>
      </c>
      <c r="E92" s="68" t="s">
        <v>326</v>
      </c>
      <c r="F92" t="s">
        <v>139</v>
      </c>
      <c r="G92" t="s">
        <v>139</v>
      </c>
      <c r="H92" t="s">
        <v>139</v>
      </c>
      <c r="I92" t="s">
        <v>139</v>
      </c>
      <c r="J92" t="s">
        <v>139</v>
      </c>
      <c r="K92" t="s">
        <v>139</v>
      </c>
      <c r="L92" s="67">
        <v>51</v>
      </c>
    </row>
    <row r="93" spans="1:12" hidden="1" x14ac:dyDescent="0.2">
      <c r="A93" t="s">
        <v>330</v>
      </c>
      <c r="B93" t="s">
        <v>330</v>
      </c>
      <c r="C93" s="66">
        <v>6112</v>
      </c>
      <c r="D93" t="s">
        <v>329</v>
      </c>
      <c r="E93" s="68" t="s">
        <v>328</v>
      </c>
      <c r="F93" t="s">
        <v>139</v>
      </c>
      <c r="G93" t="s">
        <v>139</v>
      </c>
      <c r="H93" t="s">
        <v>139</v>
      </c>
      <c r="I93" t="s">
        <v>139</v>
      </c>
      <c r="J93" t="s">
        <v>139</v>
      </c>
      <c r="K93" t="s">
        <v>139</v>
      </c>
      <c r="L93" s="67">
        <v>0</v>
      </c>
    </row>
    <row r="94" spans="1:12" hidden="1" x14ac:dyDescent="0.2">
      <c r="A94" t="s">
        <v>330</v>
      </c>
      <c r="B94" t="s">
        <v>330</v>
      </c>
      <c r="C94" s="66">
        <v>6212</v>
      </c>
      <c r="D94" t="s">
        <v>274</v>
      </c>
      <c r="E94" s="68" t="s">
        <v>273</v>
      </c>
      <c r="F94" t="s">
        <v>139</v>
      </c>
      <c r="G94" t="s">
        <v>139</v>
      </c>
      <c r="H94" t="s">
        <v>139</v>
      </c>
      <c r="I94" t="s">
        <v>139</v>
      </c>
      <c r="J94" t="s">
        <v>139</v>
      </c>
      <c r="K94" t="s">
        <v>139</v>
      </c>
      <c r="L94" s="67">
        <v>0</v>
      </c>
    </row>
    <row r="95" spans="1:12" hidden="1" x14ac:dyDescent="0.2">
      <c r="A95" t="s">
        <v>330</v>
      </c>
      <c r="B95" t="s">
        <v>330</v>
      </c>
      <c r="C95" s="66">
        <v>100023</v>
      </c>
      <c r="D95" t="s">
        <v>270</v>
      </c>
      <c r="E95" s="68" t="s">
        <v>269</v>
      </c>
      <c r="F95" t="s">
        <v>139</v>
      </c>
      <c r="G95" t="s">
        <v>139</v>
      </c>
      <c r="H95" t="s">
        <v>139</v>
      </c>
      <c r="I95" t="s">
        <v>139</v>
      </c>
      <c r="J95" t="s">
        <v>139</v>
      </c>
      <c r="K95" t="s">
        <v>139</v>
      </c>
      <c r="L95" s="67">
        <v>0</v>
      </c>
    </row>
    <row r="96" spans="1:12" hidden="1" x14ac:dyDescent="0.2">
      <c r="A96" t="s">
        <v>330</v>
      </c>
      <c r="B96" t="s">
        <v>330</v>
      </c>
      <c r="C96" s="66">
        <v>15041</v>
      </c>
      <c r="D96" t="s">
        <v>311</v>
      </c>
      <c r="E96" s="68" t="s">
        <v>310</v>
      </c>
      <c r="F96" t="s">
        <v>139</v>
      </c>
      <c r="G96" t="s">
        <v>139</v>
      </c>
      <c r="H96" t="s">
        <v>139</v>
      </c>
      <c r="I96" t="s">
        <v>139</v>
      </c>
      <c r="J96" t="s">
        <v>139</v>
      </c>
      <c r="K96" t="s">
        <v>139</v>
      </c>
      <c r="L96" s="67">
        <v>69</v>
      </c>
    </row>
    <row r="97" spans="1:12" hidden="1" x14ac:dyDescent="0.2">
      <c r="A97" t="s">
        <v>330</v>
      </c>
      <c r="B97" t="s">
        <v>330</v>
      </c>
      <c r="C97" s="68" t="s">
        <v>559</v>
      </c>
      <c r="D97" t="s">
        <v>282</v>
      </c>
      <c r="E97" s="68">
        <v>125177</v>
      </c>
      <c r="F97" t="s">
        <v>139</v>
      </c>
      <c r="G97" t="s">
        <v>139</v>
      </c>
      <c r="H97" t="s">
        <v>139</v>
      </c>
      <c r="I97" t="s">
        <v>139</v>
      </c>
      <c r="J97" t="s">
        <v>139</v>
      </c>
      <c r="K97" t="s">
        <v>139</v>
      </c>
      <c r="L97" s="67">
        <v>0</v>
      </c>
    </row>
    <row r="98" spans="1:12" hidden="1" x14ac:dyDescent="0.2">
      <c r="A98" t="s">
        <v>330</v>
      </c>
      <c r="B98" t="s">
        <v>330</v>
      </c>
      <c r="C98" s="68" t="s">
        <v>559</v>
      </c>
      <c r="E98" s="68"/>
      <c r="L98" s="67"/>
    </row>
    <row r="99" spans="1:12" hidden="1" x14ac:dyDescent="0.2">
      <c r="A99" t="s">
        <v>330</v>
      </c>
      <c r="B99" t="s">
        <v>330</v>
      </c>
      <c r="C99" s="68" t="s">
        <v>559</v>
      </c>
      <c r="D99" t="s">
        <v>331</v>
      </c>
      <c r="E99" s="66">
        <v>6111</v>
      </c>
      <c r="F99" s="67">
        <v>762</v>
      </c>
      <c r="G99" s="67">
        <v>769</v>
      </c>
      <c r="H99" s="67">
        <v>780</v>
      </c>
      <c r="I99" s="67">
        <v>808</v>
      </c>
      <c r="J99" s="67">
        <v>854</v>
      </c>
      <c r="K99" s="67">
        <v>938</v>
      </c>
      <c r="L99" t="s">
        <v>139</v>
      </c>
    </row>
    <row r="100" spans="1:12" hidden="1" x14ac:dyDescent="0.2">
      <c r="A100" t="s">
        <v>330</v>
      </c>
      <c r="B100" t="s">
        <v>330</v>
      </c>
      <c r="C100" s="66">
        <v>8300130</v>
      </c>
      <c r="D100" t="s">
        <v>332</v>
      </c>
      <c r="E100" s="66">
        <v>6211</v>
      </c>
      <c r="F100" s="67">
        <v>843</v>
      </c>
      <c r="G100" s="67">
        <v>850</v>
      </c>
      <c r="H100" s="67">
        <v>863</v>
      </c>
      <c r="I100" s="67">
        <v>893</v>
      </c>
      <c r="J100" s="67">
        <v>944</v>
      </c>
      <c r="K100" s="67">
        <v>1036</v>
      </c>
      <c r="L100" t="s">
        <v>139</v>
      </c>
    </row>
    <row r="101" spans="1:12" hidden="1" x14ac:dyDescent="0.2">
      <c r="A101" t="s">
        <v>330</v>
      </c>
      <c r="B101" t="s">
        <v>330</v>
      </c>
      <c r="C101" s="68" t="s">
        <v>250</v>
      </c>
      <c r="D101" t="s">
        <v>333</v>
      </c>
      <c r="E101" s="66">
        <v>6112</v>
      </c>
      <c r="F101" s="67">
        <v>887</v>
      </c>
      <c r="G101" s="67">
        <v>896</v>
      </c>
      <c r="H101" s="67">
        <v>909</v>
      </c>
      <c r="I101" s="67">
        <v>940</v>
      </c>
      <c r="J101" s="67">
        <v>995</v>
      </c>
      <c r="K101" s="67">
        <v>1092</v>
      </c>
      <c r="L101" t="s">
        <v>139</v>
      </c>
    </row>
    <row r="102" spans="1:12" hidden="1" x14ac:dyDescent="0.2">
      <c r="A102" t="s">
        <v>330</v>
      </c>
      <c r="B102" t="s">
        <v>330</v>
      </c>
      <c r="C102" s="66">
        <v>8700130</v>
      </c>
      <c r="D102" t="s">
        <v>334</v>
      </c>
      <c r="E102" s="66">
        <v>6212</v>
      </c>
      <c r="F102" s="67">
        <v>968</v>
      </c>
      <c r="G102" s="67">
        <v>976</v>
      </c>
      <c r="H102" s="67">
        <v>991</v>
      </c>
      <c r="I102" s="67">
        <v>1025</v>
      </c>
      <c r="J102" s="67">
        <v>1084</v>
      </c>
      <c r="K102" s="67">
        <v>1191</v>
      </c>
      <c r="L102" t="s">
        <v>139</v>
      </c>
    </row>
    <row r="103" spans="1:12" hidden="1" x14ac:dyDescent="0.2">
      <c r="A103" t="s">
        <v>330</v>
      </c>
      <c r="B103" t="s">
        <v>330</v>
      </c>
      <c r="C103" s="68" t="s">
        <v>256</v>
      </c>
      <c r="D103" t="s">
        <v>335</v>
      </c>
      <c r="E103" s="66">
        <v>100023</v>
      </c>
      <c r="F103" t="s">
        <v>139</v>
      </c>
      <c r="G103" t="s">
        <v>139</v>
      </c>
      <c r="H103" t="s">
        <v>139</v>
      </c>
      <c r="I103" t="s">
        <v>139</v>
      </c>
      <c r="J103" t="s">
        <v>139</v>
      </c>
      <c r="K103" t="s">
        <v>139</v>
      </c>
      <c r="L103" s="67">
        <v>149</v>
      </c>
    </row>
    <row r="104" spans="1:12" hidden="1" x14ac:dyDescent="0.2">
      <c r="A104" t="s">
        <v>330</v>
      </c>
      <c r="B104" t="s">
        <v>330</v>
      </c>
      <c r="C104" s="66">
        <v>8700280</v>
      </c>
      <c r="D104" t="s">
        <v>247</v>
      </c>
      <c r="E104" s="66">
        <v>15041</v>
      </c>
      <c r="F104" t="s">
        <v>139</v>
      </c>
      <c r="G104" t="s">
        <v>139</v>
      </c>
      <c r="H104" t="s">
        <v>139</v>
      </c>
      <c r="I104" t="s">
        <v>139</v>
      </c>
      <c r="J104" t="s">
        <v>139</v>
      </c>
      <c r="K104" t="s">
        <v>139</v>
      </c>
      <c r="L104" s="67">
        <v>7</v>
      </c>
    </row>
    <row r="105" spans="1:12" hidden="1" x14ac:dyDescent="0.2">
      <c r="A105" t="s">
        <v>330</v>
      </c>
      <c r="B105" t="s">
        <v>330</v>
      </c>
      <c r="C105" s="68" t="s">
        <v>259</v>
      </c>
      <c r="D105" t="s">
        <v>248</v>
      </c>
      <c r="E105" s="68">
        <v>905005</v>
      </c>
      <c r="F105" t="s">
        <v>139</v>
      </c>
      <c r="G105" t="s">
        <v>139</v>
      </c>
      <c r="H105" t="s">
        <v>139</v>
      </c>
      <c r="I105" t="s">
        <v>139</v>
      </c>
      <c r="J105" t="s">
        <v>139</v>
      </c>
      <c r="K105" t="s">
        <v>139</v>
      </c>
      <c r="L105" s="67">
        <v>89</v>
      </c>
    </row>
    <row r="106" spans="1:12" hidden="1" x14ac:dyDescent="0.2">
      <c r="A106" t="s">
        <v>330</v>
      </c>
      <c r="B106" t="s">
        <v>330</v>
      </c>
      <c r="C106" s="68" t="s">
        <v>559</v>
      </c>
      <c r="D106" t="s">
        <v>337</v>
      </c>
      <c r="E106" s="68" t="s">
        <v>336</v>
      </c>
      <c r="F106" t="s">
        <v>139</v>
      </c>
      <c r="G106" t="s">
        <v>139</v>
      </c>
      <c r="H106" t="s">
        <v>139</v>
      </c>
      <c r="I106" t="s">
        <v>139</v>
      </c>
      <c r="J106" t="s">
        <v>139</v>
      </c>
      <c r="K106" t="s">
        <v>139</v>
      </c>
      <c r="L106" s="67">
        <v>78</v>
      </c>
    </row>
    <row r="107" spans="1:12" hidden="1" x14ac:dyDescent="0.2">
      <c r="A107" t="s">
        <v>330</v>
      </c>
      <c r="B107" t="s">
        <v>330</v>
      </c>
      <c r="C107" s="68" t="s">
        <v>261</v>
      </c>
      <c r="D107" t="s">
        <v>339</v>
      </c>
      <c r="E107" s="68" t="s">
        <v>338</v>
      </c>
      <c r="F107" t="s">
        <v>139</v>
      </c>
      <c r="G107" t="s">
        <v>139</v>
      </c>
      <c r="H107" t="s">
        <v>139</v>
      </c>
      <c r="I107" t="s">
        <v>139</v>
      </c>
      <c r="J107" t="s">
        <v>139</v>
      </c>
      <c r="K107" t="s">
        <v>139</v>
      </c>
      <c r="L107" s="67">
        <v>78</v>
      </c>
    </row>
    <row r="108" spans="1:12" x14ac:dyDescent="0.2">
      <c r="A108" t="s">
        <v>330</v>
      </c>
      <c r="B108" t="s">
        <v>330</v>
      </c>
      <c r="C108" s="68" t="s">
        <v>559</v>
      </c>
      <c r="D108" t="s">
        <v>249</v>
      </c>
      <c r="E108" s="66">
        <v>8300130</v>
      </c>
      <c r="F108" t="s">
        <v>139</v>
      </c>
      <c r="G108" t="s">
        <v>139</v>
      </c>
      <c r="H108" t="s">
        <v>139</v>
      </c>
      <c r="I108" t="s">
        <v>139</v>
      </c>
      <c r="J108" t="s">
        <v>139</v>
      </c>
      <c r="K108" t="s">
        <v>139</v>
      </c>
      <c r="L108" s="67">
        <v>147</v>
      </c>
    </row>
    <row r="109" spans="1:12" x14ac:dyDescent="0.2">
      <c r="A109" t="s">
        <v>330</v>
      </c>
      <c r="B109" t="s">
        <v>330</v>
      </c>
      <c r="C109" s="68" t="s">
        <v>559</v>
      </c>
      <c r="D109" t="s">
        <v>251</v>
      </c>
      <c r="E109" s="68" t="s">
        <v>250</v>
      </c>
      <c r="F109" t="s">
        <v>139</v>
      </c>
      <c r="G109" t="s">
        <v>139</v>
      </c>
      <c r="H109" t="s">
        <v>139</v>
      </c>
      <c r="I109" t="s">
        <v>139</v>
      </c>
      <c r="J109" t="s">
        <v>139</v>
      </c>
      <c r="K109" t="s">
        <v>139</v>
      </c>
      <c r="L109" s="67">
        <v>147</v>
      </c>
    </row>
    <row r="110" spans="1:12" x14ac:dyDescent="0.2">
      <c r="A110" t="s">
        <v>330</v>
      </c>
      <c r="B110" t="s">
        <v>330</v>
      </c>
      <c r="C110" s="68" t="s">
        <v>559</v>
      </c>
      <c r="D110" t="s">
        <v>255</v>
      </c>
      <c r="E110" s="66">
        <v>8700130</v>
      </c>
      <c r="F110" t="s">
        <v>139</v>
      </c>
      <c r="G110" t="s">
        <v>139</v>
      </c>
      <c r="H110" t="s">
        <v>139</v>
      </c>
      <c r="I110" t="s">
        <v>139</v>
      </c>
      <c r="J110" t="s">
        <v>139</v>
      </c>
      <c r="K110" t="s">
        <v>139</v>
      </c>
      <c r="L110" s="67">
        <v>161</v>
      </c>
    </row>
    <row r="111" spans="1:12" x14ac:dyDescent="0.2">
      <c r="A111" t="s">
        <v>330</v>
      </c>
      <c r="B111" t="s">
        <v>330</v>
      </c>
      <c r="C111" s="68" t="s">
        <v>559</v>
      </c>
      <c r="D111" t="s">
        <v>257</v>
      </c>
      <c r="E111" s="68" t="s">
        <v>256</v>
      </c>
      <c r="F111" t="s">
        <v>139</v>
      </c>
      <c r="G111" t="s">
        <v>139</v>
      </c>
      <c r="H111" t="s">
        <v>139</v>
      </c>
      <c r="I111" t="s">
        <v>139</v>
      </c>
      <c r="J111" t="s">
        <v>139</v>
      </c>
      <c r="K111" t="s">
        <v>139</v>
      </c>
      <c r="L111" s="67">
        <v>161</v>
      </c>
    </row>
    <row r="112" spans="1:12" x14ac:dyDescent="0.2">
      <c r="A112" t="s">
        <v>330</v>
      </c>
      <c r="B112" t="s">
        <v>330</v>
      </c>
      <c r="C112" s="68" t="s">
        <v>559</v>
      </c>
      <c r="D112" t="s">
        <v>258</v>
      </c>
      <c r="E112" s="66">
        <v>8700280</v>
      </c>
      <c r="F112" t="s">
        <v>139</v>
      </c>
      <c r="G112" t="s">
        <v>139</v>
      </c>
      <c r="H112" t="s">
        <v>139</v>
      </c>
      <c r="I112" t="s">
        <v>139</v>
      </c>
      <c r="J112" t="s">
        <v>139</v>
      </c>
      <c r="K112" t="s">
        <v>139</v>
      </c>
      <c r="L112" s="67">
        <v>239</v>
      </c>
    </row>
    <row r="113" spans="1:12" x14ac:dyDescent="0.2">
      <c r="A113" t="s">
        <v>330</v>
      </c>
      <c r="B113" t="s">
        <v>330</v>
      </c>
      <c r="C113" s="68" t="s">
        <v>559</v>
      </c>
      <c r="D113" t="s">
        <v>260</v>
      </c>
      <c r="E113" s="68" t="s">
        <v>259</v>
      </c>
      <c r="F113" t="s">
        <v>139</v>
      </c>
      <c r="G113" t="s">
        <v>139</v>
      </c>
      <c r="H113" t="s">
        <v>139</v>
      </c>
      <c r="I113" t="s">
        <v>139</v>
      </c>
      <c r="J113" t="s">
        <v>139</v>
      </c>
      <c r="K113" t="s">
        <v>139</v>
      </c>
      <c r="L113" s="67">
        <v>239</v>
      </c>
    </row>
    <row r="114" spans="1:12" hidden="1" x14ac:dyDescent="0.2">
      <c r="C114" s="68"/>
      <c r="D114" t="s">
        <v>340</v>
      </c>
      <c r="E114" s="68">
        <v>750236</v>
      </c>
      <c r="L114" s="67">
        <v>71</v>
      </c>
    </row>
    <row r="115" spans="1:12" hidden="1" x14ac:dyDescent="0.2">
      <c r="A115" t="s">
        <v>344</v>
      </c>
      <c r="B115" t="s">
        <v>344</v>
      </c>
      <c r="C115" s="66">
        <v>2772</v>
      </c>
      <c r="D115" t="s">
        <v>262</v>
      </c>
      <c r="E115" s="68" t="s">
        <v>261</v>
      </c>
      <c r="F115" t="s">
        <v>139</v>
      </c>
      <c r="G115" t="s">
        <v>139</v>
      </c>
      <c r="H115" t="s">
        <v>139</v>
      </c>
      <c r="I115" t="s">
        <v>139</v>
      </c>
      <c r="J115" t="s">
        <v>139</v>
      </c>
      <c r="K115" t="s">
        <v>139</v>
      </c>
      <c r="L115" s="67">
        <v>52</v>
      </c>
    </row>
    <row r="116" spans="1:12" hidden="1" x14ac:dyDescent="0.2">
      <c r="A116" t="s">
        <v>344</v>
      </c>
      <c r="B116" t="s">
        <v>344</v>
      </c>
      <c r="C116" s="66">
        <v>2872</v>
      </c>
      <c r="D116" t="s">
        <v>341</v>
      </c>
      <c r="E116" s="68">
        <v>520011</v>
      </c>
      <c r="F116" t="s">
        <v>139</v>
      </c>
      <c r="G116" t="s">
        <v>139</v>
      </c>
      <c r="H116" t="s">
        <v>139</v>
      </c>
      <c r="I116" t="s">
        <v>139</v>
      </c>
      <c r="J116" t="s">
        <v>139</v>
      </c>
      <c r="K116" t="s">
        <v>139</v>
      </c>
      <c r="L116" s="67">
        <v>0</v>
      </c>
    </row>
    <row r="117" spans="1:12" hidden="1" x14ac:dyDescent="0.2">
      <c r="A117" t="s">
        <v>344</v>
      </c>
      <c r="B117" t="s">
        <v>344</v>
      </c>
      <c r="C117" s="66">
        <v>2782</v>
      </c>
      <c r="D117" t="s">
        <v>343</v>
      </c>
      <c r="E117" s="68" t="s">
        <v>342</v>
      </c>
      <c r="F117" t="s">
        <v>139</v>
      </c>
      <c r="G117" t="s">
        <v>139</v>
      </c>
      <c r="H117" t="s">
        <v>139</v>
      </c>
      <c r="I117" t="s">
        <v>139</v>
      </c>
      <c r="J117" t="s">
        <v>139</v>
      </c>
      <c r="K117" t="s">
        <v>139</v>
      </c>
      <c r="L117" s="67">
        <v>0</v>
      </c>
    </row>
    <row r="118" spans="1:12" hidden="1" x14ac:dyDescent="0.2">
      <c r="A118" t="s">
        <v>344</v>
      </c>
      <c r="B118" t="s">
        <v>344</v>
      </c>
      <c r="C118" s="66">
        <v>2882</v>
      </c>
      <c r="D118" t="s">
        <v>266</v>
      </c>
      <c r="E118" s="68" t="s">
        <v>265</v>
      </c>
      <c r="F118" t="s">
        <v>139</v>
      </c>
      <c r="G118" t="s">
        <v>139</v>
      </c>
      <c r="H118" t="s">
        <v>139</v>
      </c>
      <c r="I118" t="s">
        <v>139</v>
      </c>
      <c r="J118" t="s">
        <v>139</v>
      </c>
      <c r="K118" t="s">
        <v>139</v>
      </c>
      <c r="L118" s="67">
        <v>0</v>
      </c>
    </row>
    <row r="119" spans="1:12" hidden="1" x14ac:dyDescent="0.2">
      <c r="A119" t="s">
        <v>344</v>
      </c>
      <c r="B119" t="s">
        <v>344</v>
      </c>
      <c r="C119" s="66">
        <v>8300130</v>
      </c>
      <c r="D119" t="s">
        <v>276</v>
      </c>
      <c r="E119" s="68" t="s">
        <v>275</v>
      </c>
      <c r="L119" s="67">
        <v>0</v>
      </c>
    </row>
    <row r="120" spans="1:12" hidden="1" x14ac:dyDescent="0.2">
      <c r="A120" t="s">
        <v>344</v>
      </c>
      <c r="B120" t="s">
        <v>344</v>
      </c>
      <c r="C120" s="68" t="s">
        <v>250</v>
      </c>
      <c r="D120" t="s">
        <v>278</v>
      </c>
      <c r="E120" s="68" t="s">
        <v>277</v>
      </c>
      <c r="F120" t="s">
        <v>139</v>
      </c>
      <c r="G120" t="s">
        <v>139</v>
      </c>
      <c r="H120" t="s">
        <v>139</v>
      </c>
      <c r="I120" t="s">
        <v>139</v>
      </c>
      <c r="J120" t="s">
        <v>139</v>
      </c>
      <c r="K120" t="s">
        <v>139</v>
      </c>
      <c r="L120" s="67">
        <v>0</v>
      </c>
    </row>
    <row r="121" spans="1:12" hidden="1" x14ac:dyDescent="0.2">
      <c r="A121" t="s">
        <v>344</v>
      </c>
      <c r="B121" t="s">
        <v>344</v>
      </c>
      <c r="C121" s="66">
        <v>8700130</v>
      </c>
      <c r="D121" t="s">
        <v>280</v>
      </c>
      <c r="E121" s="68" t="s">
        <v>279</v>
      </c>
      <c r="F121" t="s">
        <v>139</v>
      </c>
      <c r="G121" t="s">
        <v>139</v>
      </c>
      <c r="H121" t="s">
        <v>139</v>
      </c>
      <c r="I121" t="s">
        <v>139</v>
      </c>
      <c r="J121" t="s">
        <v>139</v>
      </c>
      <c r="K121" t="s">
        <v>139</v>
      </c>
      <c r="L121" s="67">
        <v>69</v>
      </c>
    </row>
    <row r="122" spans="1:12" hidden="1" x14ac:dyDescent="0.2">
      <c r="A122" t="s">
        <v>344</v>
      </c>
      <c r="B122" t="s">
        <v>344</v>
      </c>
      <c r="C122" s="68" t="s">
        <v>256</v>
      </c>
      <c r="D122" t="s">
        <v>281</v>
      </c>
      <c r="E122" s="66">
        <v>125178</v>
      </c>
      <c r="L122" s="67"/>
    </row>
    <row r="123" spans="1:12" hidden="1" x14ac:dyDescent="0.2">
      <c r="A123" t="s">
        <v>344</v>
      </c>
      <c r="B123" t="s">
        <v>344</v>
      </c>
      <c r="C123" s="66">
        <v>8700280</v>
      </c>
      <c r="D123" t="s">
        <v>282</v>
      </c>
      <c r="E123" s="68">
        <v>125177</v>
      </c>
      <c r="F123" t="s">
        <v>139</v>
      </c>
      <c r="G123" t="s">
        <v>139</v>
      </c>
      <c r="H123" t="s">
        <v>139</v>
      </c>
      <c r="I123" t="s">
        <v>139</v>
      </c>
      <c r="J123" t="s">
        <v>139</v>
      </c>
      <c r="K123" t="s">
        <v>139</v>
      </c>
      <c r="L123" s="67">
        <v>0</v>
      </c>
    </row>
    <row r="124" spans="1:12" hidden="1" x14ac:dyDescent="0.2">
      <c r="A124" t="s">
        <v>344</v>
      </c>
      <c r="B124" t="s">
        <v>344</v>
      </c>
      <c r="C124" s="68" t="s">
        <v>259</v>
      </c>
      <c r="E124" s="68"/>
      <c r="L124" s="67"/>
    </row>
    <row r="125" spans="1:12" hidden="1" x14ac:dyDescent="0.2">
      <c r="A125" t="s">
        <v>344</v>
      </c>
      <c r="B125" t="s">
        <v>344</v>
      </c>
      <c r="C125" s="68" t="s">
        <v>559</v>
      </c>
      <c r="D125" t="s">
        <v>345</v>
      </c>
      <c r="E125" s="66">
        <v>2772</v>
      </c>
      <c r="F125" s="67">
        <v>554</v>
      </c>
      <c r="G125" s="67">
        <v>559</v>
      </c>
      <c r="H125" s="67">
        <v>567</v>
      </c>
      <c r="I125" s="67">
        <v>587</v>
      </c>
      <c r="J125" s="67">
        <v>620</v>
      </c>
      <c r="K125" s="67">
        <v>681</v>
      </c>
      <c r="L125" t="s">
        <v>139</v>
      </c>
    </row>
    <row r="126" spans="1:12" hidden="1" x14ac:dyDescent="0.2">
      <c r="A126" t="s">
        <v>344</v>
      </c>
      <c r="B126" t="s">
        <v>344</v>
      </c>
      <c r="C126" s="68" t="s">
        <v>559</v>
      </c>
      <c r="D126" t="s">
        <v>346</v>
      </c>
      <c r="E126" s="66">
        <v>2872</v>
      </c>
      <c r="F126" s="67">
        <v>592</v>
      </c>
      <c r="G126" s="67">
        <v>597</v>
      </c>
      <c r="H126" s="67">
        <v>606</v>
      </c>
      <c r="I126" s="67">
        <v>626</v>
      </c>
      <c r="J126" s="67">
        <v>662</v>
      </c>
      <c r="K126" s="67">
        <v>727</v>
      </c>
      <c r="L126" t="s">
        <v>139</v>
      </c>
    </row>
    <row r="127" spans="1:12" hidden="1" x14ac:dyDescent="0.2">
      <c r="A127" t="s">
        <v>344</v>
      </c>
      <c r="B127" t="s">
        <v>344</v>
      </c>
      <c r="C127" s="68" t="s">
        <v>559</v>
      </c>
      <c r="D127" t="s">
        <v>347</v>
      </c>
      <c r="E127" s="66">
        <v>2782</v>
      </c>
      <c r="F127" s="67">
        <v>587</v>
      </c>
      <c r="G127" s="67">
        <v>593</v>
      </c>
      <c r="H127" s="67">
        <v>601</v>
      </c>
      <c r="I127" s="67">
        <v>622</v>
      </c>
      <c r="J127" s="67">
        <v>658</v>
      </c>
      <c r="K127" s="67">
        <v>722</v>
      </c>
      <c r="L127" t="s">
        <v>139</v>
      </c>
    </row>
    <row r="128" spans="1:12" hidden="1" x14ac:dyDescent="0.2">
      <c r="A128" t="s">
        <v>344</v>
      </c>
      <c r="B128" t="s">
        <v>344</v>
      </c>
      <c r="C128" s="68" t="s">
        <v>559</v>
      </c>
      <c r="D128" t="s">
        <v>348</v>
      </c>
      <c r="E128" s="66">
        <v>2882</v>
      </c>
      <c r="F128" s="67">
        <v>623</v>
      </c>
      <c r="G128" s="67">
        <v>629</v>
      </c>
      <c r="H128" s="67">
        <v>639</v>
      </c>
      <c r="I128" s="67">
        <v>660</v>
      </c>
      <c r="J128" s="67">
        <v>698</v>
      </c>
      <c r="K128" s="67">
        <v>767</v>
      </c>
      <c r="L128" t="s">
        <v>139</v>
      </c>
    </row>
    <row r="129" spans="1:12" x14ac:dyDescent="0.2">
      <c r="A129" t="s">
        <v>344</v>
      </c>
      <c r="B129" t="s">
        <v>344</v>
      </c>
      <c r="C129" s="68" t="s">
        <v>559</v>
      </c>
      <c r="D129" t="s">
        <v>249</v>
      </c>
      <c r="E129" s="66">
        <v>8300130</v>
      </c>
      <c r="F129" t="s">
        <v>139</v>
      </c>
      <c r="G129" t="s">
        <v>139</v>
      </c>
      <c r="H129" t="s">
        <v>139</v>
      </c>
      <c r="I129" t="s">
        <v>139</v>
      </c>
      <c r="J129" t="s">
        <v>139</v>
      </c>
      <c r="K129" t="s">
        <v>139</v>
      </c>
      <c r="L129" s="67">
        <v>147</v>
      </c>
    </row>
    <row r="130" spans="1:12" x14ac:dyDescent="0.2">
      <c r="A130" t="s">
        <v>344</v>
      </c>
      <c r="B130" t="s">
        <v>344</v>
      </c>
      <c r="C130" s="68" t="s">
        <v>559</v>
      </c>
      <c r="D130" t="s">
        <v>251</v>
      </c>
      <c r="E130" s="68" t="s">
        <v>250</v>
      </c>
      <c r="F130" t="s">
        <v>139</v>
      </c>
      <c r="G130" t="s">
        <v>139</v>
      </c>
      <c r="H130" t="s">
        <v>139</v>
      </c>
      <c r="I130" t="s">
        <v>139</v>
      </c>
      <c r="J130" t="s">
        <v>139</v>
      </c>
      <c r="K130" t="s">
        <v>139</v>
      </c>
      <c r="L130" s="67">
        <v>147</v>
      </c>
    </row>
    <row r="131" spans="1:12" x14ac:dyDescent="0.2">
      <c r="A131" t="s">
        <v>344</v>
      </c>
      <c r="B131" t="s">
        <v>344</v>
      </c>
      <c r="C131" s="68" t="s">
        <v>559</v>
      </c>
      <c r="D131" t="s">
        <v>255</v>
      </c>
      <c r="E131" s="66">
        <v>8700130</v>
      </c>
      <c r="F131" t="s">
        <v>139</v>
      </c>
      <c r="G131" t="s">
        <v>139</v>
      </c>
      <c r="H131" t="s">
        <v>139</v>
      </c>
      <c r="I131" t="s">
        <v>139</v>
      </c>
      <c r="J131" t="s">
        <v>139</v>
      </c>
      <c r="K131" t="s">
        <v>139</v>
      </c>
      <c r="L131" s="67">
        <v>161</v>
      </c>
    </row>
    <row r="132" spans="1:12" x14ac:dyDescent="0.2">
      <c r="A132" t="s">
        <v>344</v>
      </c>
      <c r="B132" t="s">
        <v>344</v>
      </c>
      <c r="C132" s="68" t="s">
        <v>559</v>
      </c>
      <c r="D132" t="s">
        <v>257</v>
      </c>
      <c r="E132" s="68" t="s">
        <v>256</v>
      </c>
      <c r="F132" t="s">
        <v>139</v>
      </c>
      <c r="G132" t="s">
        <v>139</v>
      </c>
      <c r="H132" t="s">
        <v>139</v>
      </c>
      <c r="I132" t="s">
        <v>139</v>
      </c>
      <c r="J132" t="s">
        <v>139</v>
      </c>
      <c r="K132" t="s">
        <v>139</v>
      </c>
      <c r="L132" s="67">
        <v>161</v>
      </c>
    </row>
    <row r="133" spans="1:12" x14ac:dyDescent="0.2">
      <c r="A133" t="s">
        <v>344</v>
      </c>
      <c r="B133" t="s">
        <v>344</v>
      </c>
      <c r="C133" s="68" t="s">
        <v>559</v>
      </c>
      <c r="D133" t="s">
        <v>258</v>
      </c>
      <c r="E133" s="66">
        <v>8700280</v>
      </c>
      <c r="F133" t="s">
        <v>139</v>
      </c>
      <c r="G133" t="s">
        <v>139</v>
      </c>
      <c r="H133" t="s">
        <v>139</v>
      </c>
      <c r="I133" t="s">
        <v>139</v>
      </c>
      <c r="J133" t="s">
        <v>139</v>
      </c>
      <c r="K133" t="s">
        <v>139</v>
      </c>
      <c r="L133" s="67">
        <v>239</v>
      </c>
    </row>
    <row r="134" spans="1:12" x14ac:dyDescent="0.2">
      <c r="A134" t="s">
        <v>344</v>
      </c>
      <c r="B134" t="s">
        <v>344</v>
      </c>
      <c r="C134" s="68" t="s">
        <v>559</v>
      </c>
      <c r="D134" t="s">
        <v>260</v>
      </c>
      <c r="E134" s="68" t="s">
        <v>259</v>
      </c>
      <c r="F134" t="s">
        <v>139</v>
      </c>
      <c r="G134" t="s">
        <v>139</v>
      </c>
      <c r="H134" t="s">
        <v>139</v>
      </c>
      <c r="I134" t="s">
        <v>139</v>
      </c>
      <c r="J134" t="s">
        <v>139</v>
      </c>
      <c r="K134" t="s">
        <v>139</v>
      </c>
      <c r="L134" s="67">
        <v>239</v>
      </c>
    </row>
    <row r="135" spans="1:12" hidden="1" x14ac:dyDescent="0.2">
      <c r="A135" t="s">
        <v>344</v>
      </c>
      <c r="B135" t="s">
        <v>344</v>
      </c>
      <c r="C135" s="68" t="s">
        <v>559</v>
      </c>
      <c r="D135" t="s">
        <v>349</v>
      </c>
      <c r="E135" s="68">
        <v>99561</v>
      </c>
      <c r="F135" t="s">
        <v>139</v>
      </c>
      <c r="G135" t="s">
        <v>139</v>
      </c>
      <c r="H135" t="s">
        <v>139</v>
      </c>
      <c r="I135" t="s">
        <v>139</v>
      </c>
      <c r="J135" t="s">
        <v>139</v>
      </c>
      <c r="K135" t="s">
        <v>139</v>
      </c>
      <c r="L135" s="67">
        <v>39</v>
      </c>
    </row>
    <row r="136" spans="1:12" hidden="1" x14ac:dyDescent="0.2">
      <c r="A136" t="s">
        <v>344</v>
      </c>
      <c r="B136" t="s">
        <v>344</v>
      </c>
      <c r="C136" s="68" t="s">
        <v>361</v>
      </c>
      <c r="D136" t="s">
        <v>350</v>
      </c>
      <c r="E136" s="68">
        <v>99560</v>
      </c>
      <c r="F136" t="s">
        <v>139</v>
      </c>
      <c r="G136" t="s">
        <v>139</v>
      </c>
      <c r="H136" t="s">
        <v>139</v>
      </c>
      <c r="I136" t="s">
        <v>139</v>
      </c>
      <c r="J136" t="s">
        <v>139</v>
      </c>
      <c r="K136" t="s">
        <v>139</v>
      </c>
      <c r="L136" s="67">
        <v>39</v>
      </c>
    </row>
    <row r="137" spans="1:12" hidden="1" x14ac:dyDescent="0.2">
      <c r="A137" t="s">
        <v>344</v>
      </c>
      <c r="B137" t="s">
        <v>344</v>
      </c>
      <c r="C137" s="68" t="s">
        <v>559</v>
      </c>
      <c r="D137" t="s">
        <v>351</v>
      </c>
      <c r="E137" s="68">
        <v>200020</v>
      </c>
      <c r="F137" t="s">
        <v>139</v>
      </c>
      <c r="G137" t="s">
        <v>139</v>
      </c>
      <c r="H137" t="s">
        <v>139</v>
      </c>
      <c r="I137" t="s">
        <v>139</v>
      </c>
      <c r="J137" t="s">
        <v>139</v>
      </c>
      <c r="K137" t="s">
        <v>139</v>
      </c>
      <c r="L137" s="67">
        <v>58</v>
      </c>
    </row>
    <row r="138" spans="1:12" hidden="1" x14ac:dyDescent="0.2">
      <c r="A138" t="s">
        <v>344</v>
      </c>
      <c r="B138" t="s">
        <v>344</v>
      </c>
      <c r="C138" s="68" t="s">
        <v>559</v>
      </c>
      <c r="D138" t="s">
        <v>352</v>
      </c>
      <c r="E138" s="68">
        <v>42000</v>
      </c>
      <c r="F138" t="s">
        <v>139</v>
      </c>
      <c r="G138" t="s">
        <v>139</v>
      </c>
      <c r="H138" t="s">
        <v>139</v>
      </c>
      <c r="I138" t="s">
        <v>139</v>
      </c>
      <c r="J138" t="s">
        <v>139</v>
      </c>
      <c r="K138" t="s">
        <v>139</v>
      </c>
      <c r="L138" s="67">
        <v>0</v>
      </c>
    </row>
    <row r="139" spans="1:12" hidden="1" x14ac:dyDescent="0.2">
      <c r="A139" t="s">
        <v>344</v>
      </c>
      <c r="B139" t="s">
        <v>344</v>
      </c>
      <c r="C139" s="68" t="s">
        <v>559</v>
      </c>
      <c r="D139" t="s">
        <v>272</v>
      </c>
      <c r="E139" s="68" t="s">
        <v>271</v>
      </c>
      <c r="F139" t="s">
        <v>139</v>
      </c>
      <c r="G139" t="s">
        <v>139</v>
      </c>
      <c r="H139" t="s">
        <v>139</v>
      </c>
      <c r="I139" t="s">
        <v>139</v>
      </c>
      <c r="J139" t="s">
        <v>139</v>
      </c>
      <c r="K139" t="s">
        <v>139</v>
      </c>
      <c r="L139" s="67">
        <v>0</v>
      </c>
    </row>
    <row r="140" spans="1:12" hidden="1" x14ac:dyDescent="0.2">
      <c r="A140" t="s">
        <v>344</v>
      </c>
      <c r="B140" t="s">
        <v>344</v>
      </c>
      <c r="C140" s="68" t="s">
        <v>559</v>
      </c>
      <c r="D140" t="s">
        <v>270</v>
      </c>
      <c r="E140" s="68" t="s">
        <v>269</v>
      </c>
      <c r="F140" t="s">
        <v>139</v>
      </c>
      <c r="G140" t="s">
        <v>139</v>
      </c>
      <c r="H140" t="s">
        <v>139</v>
      </c>
      <c r="I140" t="s">
        <v>139</v>
      </c>
      <c r="J140" t="s">
        <v>139</v>
      </c>
      <c r="K140" t="s">
        <v>139</v>
      </c>
      <c r="L140" s="67">
        <v>0</v>
      </c>
    </row>
    <row r="141" spans="1:12" hidden="1" x14ac:dyDescent="0.2">
      <c r="A141" t="s">
        <v>344</v>
      </c>
      <c r="B141" t="s">
        <v>344</v>
      </c>
      <c r="C141" s="68" t="s">
        <v>559</v>
      </c>
      <c r="D141" t="s">
        <v>268</v>
      </c>
      <c r="E141" s="68" t="s">
        <v>267</v>
      </c>
      <c r="F141" t="s">
        <v>139</v>
      </c>
      <c r="G141" t="s">
        <v>139</v>
      </c>
      <c r="H141" t="s">
        <v>139</v>
      </c>
      <c r="I141" t="s">
        <v>139</v>
      </c>
      <c r="J141" t="s">
        <v>139</v>
      </c>
      <c r="K141" t="s">
        <v>139</v>
      </c>
      <c r="L141" s="67">
        <v>0</v>
      </c>
    </row>
    <row r="142" spans="1:12" hidden="1" x14ac:dyDescent="0.2">
      <c r="A142" t="s">
        <v>344</v>
      </c>
      <c r="B142" t="s">
        <v>344</v>
      </c>
      <c r="C142" s="68" t="s">
        <v>559</v>
      </c>
      <c r="D142" t="s">
        <v>354</v>
      </c>
      <c r="E142" s="68" t="s">
        <v>353</v>
      </c>
      <c r="F142" t="s">
        <v>139</v>
      </c>
      <c r="G142" t="s">
        <v>139</v>
      </c>
      <c r="H142" t="s">
        <v>139</v>
      </c>
      <c r="I142" t="s">
        <v>139</v>
      </c>
      <c r="J142" t="s">
        <v>139</v>
      </c>
      <c r="K142" t="s">
        <v>139</v>
      </c>
      <c r="L142" s="67">
        <v>6</v>
      </c>
    </row>
    <row r="143" spans="1:12" hidden="1" x14ac:dyDescent="0.2">
      <c r="A143" t="s">
        <v>344</v>
      </c>
      <c r="B143" t="s">
        <v>344</v>
      </c>
      <c r="C143" s="68" t="s">
        <v>559</v>
      </c>
      <c r="D143" t="s">
        <v>356</v>
      </c>
      <c r="E143" s="68" t="s">
        <v>355</v>
      </c>
      <c r="F143" t="s">
        <v>139</v>
      </c>
      <c r="G143" t="s">
        <v>139</v>
      </c>
      <c r="H143" t="s">
        <v>139</v>
      </c>
      <c r="I143" t="s">
        <v>139</v>
      </c>
      <c r="J143" t="s">
        <v>139</v>
      </c>
      <c r="K143" t="s">
        <v>139</v>
      </c>
      <c r="L143" s="67">
        <v>6</v>
      </c>
    </row>
    <row r="144" spans="1:12" hidden="1" x14ac:dyDescent="0.2">
      <c r="A144" t="s">
        <v>344</v>
      </c>
      <c r="B144" t="s">
        <v>344</v>
      </c>
      <c r="C144" s="68" t="s">
        <v>559</v>
      </c>
      <c r="D144" t="s">
        <v>358</v>
      </c>
      <c r="E144" s="68" t="s">
        <v>357</v>
      </c>
      <c r="F144" t="s">
        <v>139</v>
      </c>
      <c r="G144" t="s">
        <v>139</v>
      </c>
      <c r="H144" t="s">
        <v>139</v>
      </c>
      <c r="I144" t="s">
        <v>139</v>
      </c>
      <c r="J144" t="s">
        <v>139</v>
      </c>
      <c r="K144" t="s">
        <v>139</v>
      </c>
      <c r="L144" s="67">
        <v>22</v>
      </c>
    </row>
    <row r="145" spans="1:12" hidden="1" x14ac:dyDescent="0.2">
      <c r="A145" t="s">
        <v>344</v>
      </c>
      <c r="B145" t="s">
        <v>344</v>
      </c>
      <c r="C145" s="68" t="s">
        <v>559</v>
      </c>
      <c r="D145" t="s">
        <v>360</v>
      </c>
      <c r="E145" s="68" t="s">
        <v>359</v>
      </c>
      <c r="F145" t="s">
        <v>139</v>
      </c>
      <c r="G145" t="s">
        <v>139</v>
      </c>
      <c r="H145" t="s">
        <v>139</v>
      </c>
      <c r="I145" t="s">
        <v>139</v>
      </c>
      <c r="J145" t="s">
        <v>139</v>
      </c>
      <c r="K145" t="s">
        <v>139</v>
      </c>
      <c r="L145" s="67">
        <v>22</v>
      </c>
    </row>
    <row r="146" spans="1:12" hidden="1" x14ac:dyDescent="0.2">
      <c r="A146" t="s">
        <v>344</v>
      </c>
      <c r="B146" t="s">
        <v>344</v>
      </c>
      <c r="C146" s="68" t="s">
        <v>559</v>
      </c>
      <c r="D146" t="s">
        <v>362</v>
      </c>
      <c r="E146" s="68" t="s">
        <v>361</v>
      </c>
      <c r="F146" t="s">
        <v>139</v>
      </c>
      <c r="G146" t="s">
        <v>139</v>
      </c>
      <c r="H146" t="s">
        <v>139</v>
      </c>
      <c r="I146" t="s">
        <v>139</v>
      </c>
      <c r="J146" t="s">
        <v>139</v>
      </c>
      <c r="K146" t="s">
        <v>139</v>
      </c>
      <c r="L146" s="67">
        <v>88</v>
      </c>
    </row>
    <row r="147" spans="1:12" hidden="1" x14ac:dyDescent="0.2">
      <c r="A147" t="s">
        <v>344</v>
      </c>
      <c r="B147" t="s">
        <v>344</v>
      </c>
      <c r="C147" s="68" t="s">
        <v>559</v>
      </c>
      <c r="D147" t="s">
        <v>364</v>
      </c>
      <c r="E147" s="68" t="s">
        <v>363</v>
      </c>
      <c r="F147" t="s">
        <v>139</v>
      </c>
      <c r="G147" t="s">
        <v>139</v>
      </c>
      <c r="H147" t="s">
        <v>139</v>
      </c>
      <c r="I147" t="s">
        <v>139</v>
      </c>
      <c r="J147" t="s">
        <v>139</v>
      </c>
      <c r="K147" t="s">
        <v>139</v>
      </c>
      <c r="L147" s="67">
        <v>0</v>
      </c>
    </row>
    <row r="148" spans="1:12" hidden="1" x14ac:dyDescent="0.2">
      <c r="C148" s="68"/>
      <c r="D148" t="s">
        <v>366</v>
      </c>
      <c r="E148" s="68" t="s">
        <v>365</v>
      </c>
      <c r="L148" s="67">
        <v>0</v>
      </c>
    </row>
    <row r="149" spans="1:12" hidden="1" x14ac:dyDescent="0.2">
      <c r="A149" t="s">
        <v>382</v>
      </c>
      <c r="B149" t="s">
        <v>382</v>
      </c>
      <c r="C149" s="66">
        <v>2678</v>
      </c>
      <c r="D149" t="s">
        <v>368</v>
      </c>
      <c r="E149" s="68" t="s">
        <v>367</v>
      </c>
      <c r="F149" t="s">
        <v>139</v>
      </c>
      <c r="G149" t="s">
        <v>139</v>
      </c>
      <c r="H149" t="s">
        <v>139</v>
      </c>
      <c r="I149" t="s">
        <v>139</v>
      </c>
      <c r="J149" t="s">
        <v>139</v>
      </c>
      <c r="K149" t="s">
        <v>139</v>
      </c>
      <c r="L149" s="67">
        <v>50</v>
      </c>
    </row>
    <row r="150" spans="1:12" hidden="1" x14ac:dyDescent="0.2">
      <c r="A150" t="s">
        <v>382</v>
      </c>
      <c r="B150" t="s">
        <v>382</v>
      </c>
      <c r="C150" s="66">
        <v>2688</v>
      </c>
      <c r="D150" t="s">
        <v>370</v>
      </c>
      <c r="E150" s="68" t="s">
        <v>369</v>
      </c>
      <c r="F150" t="s">
        <v>139</v>
      </c>
      <c r="G150" t="s">
        <v>139</v>
      </c>
      <c r="H150" t="s">
        <v>139</v>
      </c>
      <c r="I150" t="s">
        <v>139</v>
      </c>
      <c r="J150" t="s">
        <v>139</v>
      </c>
      <c r="K150" t="s">
        <v>139</v>
      </c>
      <c r="L150" s="67">
        <v>16</v>
      </c>
    </row>
    <row r="151" spans="1:12" hidden="1" x14ac:dyDescent="0.2">
      <c r="A151" t="s">
        <v>382</v>
      </c>
      <c r="B151" t="s">
        <v>382</v>
      </c>
      <c r="C151" s="68" t="s">
        <v>385</v>
      </c>
      <c r="D151" t="s">
        <v>372</v>
      </c>
      <c r="E151" s="68" t="s">
        <v>371</v>
      </c>
      <c r="F151" t="s">
        <v>139</v>
      </c>
      <c r="G151" t="s">
        <v>139</v>
      </c>
      <c r="H151" t="s">
        <v>139</v>
      </c>
      <c r="I151" t="s">
        <v>139</v>
      </c>
      <c r="J151" t="s">
        <v>139</v>
      </c>
      <c r="K151" t="s">
        <v>139</v>
      </c>
      <c r="L151" s="67">
        <v>16</v>
      </c>
    </row>
    <row r="152" spans="1:12" hidden="1" x14ac:dyDescent="0.2">
      <c r="A152" t="s">
        <v>382</v>
      </c>
      <c r="B152" t="s">
        <v>382</v>
      </c>
      <c r="C152" s="68" t="s">
        <v>559</v>
      </c>
      <c r="D152" t="s">
        <v>374</v>
      </c>
      <c r="E152" s="68" t="s">
        <v>373</v>
      </c>
      <c r="F152" t="s">
        <v>139</v>
      </c>
      <c r="G152" t="s">
        <v>139</v>
      </c>
      <c r="H152" t="s">
        <v>139</v>
      </c>
      <c r="I152" t="s">
        <v>139</v>
      </c>
      <c r="J152" t="s">
        <v>139</v>
      </c>
      <c r="K152" t="s">
        <v>139</v>
      </c>
      <c r="L152" s="67">
        <v>106</v>
      </c>
    </row>
    <row r="153" spans="1:12" hidden="1" x14ac:dyDescent="0.2">
      <c r="A153" t="s">
        <v>382</v>
      </c>
      <c r="B153" t="s">
        <v>382</v>
      </c>
      <c r="C153" s="68" t="s">
        <v>559</v>
      </c>
      <c r="D153" t="s">
        <v>375</v>
      </c>
      <c r="E153" s="68">
        <v>56400</v>
      </c>
      <c r="F153" t="s">
        <v>139</v>
      </c>
      <c r="G153" t="s">
        <v>139</v>
      </c>
      <c r="H153" t="s">
        <v>139</v>
      </c>
      <c r="I153" t="s">
        <v>139</v>
      </c>
      <c r="J153" t="s">
        <v>139</v>
      </c>
      <c r="K153" t="s">
        <v>139</v>
      </c>
      <c r="L153" s="67">
        <v>32</v>
      </c>
    </row>
    <row r="154" spans="1:12" hidden="1" x14ac:dyDescent="0.2">
      <c r="A154" t="s">
        <v>382</v>
      </c>
      <c r="B154" t="s">
        <v>382</v>
      </c>
      <c r="C154" s="68" t="s">
        <v>559</v>
      </c>
      <c r="D154" t="s">
        <v>376</v>
      </c>
      <c r="E154" s="66">
        <v>125104</v>
      </c>
      <c r="L154" s="67">
        <v>0</v>
      </c>
    </row>
    <row r="155" spans="1:12" hidden="1" x14ac:dyDescent="0.2">
      <c r="A155" t="s">
        <v>382</v>
      </c>
      <c r="B155" t="s">
        <v>382</v>
      </c>
      <c r="C155" s="68" t="s">
        <v>559</v>
      </c>
      <c r="D155" t="s">
        <v>377</v>
      </c>
      <c r="E155" s="68">
        <v>125108</v>
      </c>
      <c r="F155" t="s">
        <v>139</v>
      </c>
      <c r="G155" t="s">
        <v>139</v>
      </c>
      <c r="H155" t="s">
        <v>139</v>
      </c>
      <c r="I155" t="s">
        <v>139</v>
      </c>
      <c r="J155" t="s">
        <v>139</v>
      </c>
      <c r="K155" t="s">
        <v>139</v>
      </c>
      <c r="L155" s="67">
        <v>0</v>
      </c>
    </row>
    <row r="156" spans="1:12" hidden="1" x14ac:dyDescent="0.2">
      <c r="A156" t="s">
        <v>382</v>
      </c>
      <c r="B156" t="s">
        <v>382</v>
      </c>
      <c r="C156" s="68" t="s">
        <v>559</v>
      </c>
      <c r="D156" t="s">
        <v>378</v>
      </c>
      <c r="E156" s="68">
        <v>71400</v>
      </c>
      <c r="F156" t="s">
        <v>139</v>
      </c>
      <c r="G156" t="s">
        <v>139</v>
      </c>
      <c r="H156" t="s">
        <v>139</v>
      </c>
      <c r="I156" t="s">
        <v>139</v>
      </c>
      <c r="J156" t="s">
        <v>139</v>
      </c>
      <c r="K156" t="s">
        <v>139</v>
      </c>
      <c r="L156" s="67">
        <v>31</v>
      </c>
    </row>
    <row r="157" spans="1:12" hidden="1" x14ac:dyDescent="0.2">
      <c r="A157" t="s">
        <v>382</v>
      </c>
      <c r="B157" t="s">
        <v>382</v>
      </c>
      <c r="C157" s="68" t="s">
        <v>559</v>
      </c>
      <c r="D157" t="s">
        <v>379</v>
      </c>
      <c r="E157" s="68">
        <v>71810</v>
      </c>
      <c r="F157" t="s">
        <v>139</v>
      </c>
      <c r="G157" t="s">
        <v>139</v>
      </c>
      <c r="H157" t="s">
        <v>139</v>
      </c>
      <c r="I157" t="s">
        <v>139</v>
      </c>
      <c r="J157" t="s">
        <v>139</v>
      </c>
      <c r="K157" t="s">
        <v>139</v>
      </c>
      <c r="L157" s="67">
        <v>0</v>
      </c>
    </row>
    <row r="158" spans="1:12" hidden="1" x14ac:dyDescent="0.2">
      <c r="A158" t="s">
        <v>382</v>
      </c>
      <c r="B158" t="s">
        <v>382</v>
      </c>
      <c r="C158" s="68" t="s">
        <v>559</v>
      </c>
      <c r="D158" t="s">
        <v>380</v>
      </c>
      <c r="E158" s="68">
        <v>7110050</v>
      </c>
      <c r="F158" t="s">
        <v>139</v>
      </c>
      <c r="G158" t="s">
        <v>139</v>
      </c>
      <c r="H158" t="s">
        <v>139</v>
      </c>
      <c r="I158" t="s">
        <v>139</v>
      </c>
      <c r="J158" t="s">
        <v>139</v>
      </c>
      <c r="K158" t="s">
        <v>139</v>
      </c>
      <c r="L158" s="67">
        <v>0</v>
      </c>
    </row>
    <row r="159" spans="1:12" hidden="1" x14ac:dyDescent="0.2">
      <c r="A159" t="s">
        <v>382</v>
      </c>
      <c r="B159" t="s">
        <v>382</v>
      </c>
      <c r="C159" s="68" t="s">
        <v>361</v>
      </c>
      <c r="D159" t="s">
        <v>381</v>
      </c>
      <c r="E159" s="68">
        <v>7110060</v>
      </c>
      <c r="F159" t="s">
        <v>139</v>
      </c>
      <c r="G159" t="s">
        <v>139</v>
      </c>
      <c r="H159" t="s">
        <v>139</v>
      </c>
      <c r="I159" t="s">
        <v>139</v>
      </c>
      <c r="J159" t="s">
        <v>139</v>
      </c>
      <c r="K159" t="s">
        <v>139</v>
      </c>
      <c r="L159" s="67">
        <v>0</v>
      </c>
    </row>
    <row r="160" spans="1:12" hidden="1" x14ac:dyDescent="0.2">
      <c r="A160" t="s">
        <v>382</v>
      </c>
      <c r="B160" t="s">
        <v>382</v>
      </c>
      <c r="C160" s="68" t="s">
        <v>559</v>
      </c>
      <c r="E160" s="68"/>
      <c r="L160" s="67"/>
    </row>
    <row r="161" spans="1:12" hidden="1" x14ac:dyDescent="0.2">
      <c r="A161" t="s">
        <v>382</v>
      </c>
      <c r="B161" t="s">
        <v>382</v>
      </c>
      <c r="C161" s="68" t="s">
        <v>559</v>
      </c>
      <c r="D161" t="s">
        <v>383</v>
      </c>
      <c r="E161" s="66">
        <v>2678</v>
      </c>
      <c r="F161" s="67">
        <v>644</v>
      </c>
      <c r="G161" s="67">
        <v>650</v>
      </c>
      <c r="H161" s="67">
        <v>660</v>
      </c>
      <c r="I161" s="67">
        <v>682</v>
      </c>
      <c r="J161" s="67">
        <v>721</v>
      </c>
      <c r="K161" s="67">
        <v>793</v>
      </c>
      <c r="L161" t="s">
        <v>139</v>
      </c>
    </row>
    <row r="162" spans="1:12" hidden="1" x14ac:dyDescent="0.2">
      <c r="A162" t="s">
        <v>382</v>
      </c>
      <c r="B162" t="s">
        <v>382</v>
      </c>
      <c r="C162" s="68" t="s">
        <v>559</v>
      </c>
      <c r="D162" t="s">
        <v>384</v>
      </c>
      <c r="E162" s="66">
        <v>2688</v>
      </c>
      <c r="F162" s="67">
        <v>666</v>
      </c>
      <c r="G162" s="67">
        <v>672</v>
      </c>
      <c r="H162" s="67">
        <v>682</v>
      </c>
      <c r="I162" s="67">
        <v>706</v>
      </c>
      <c r="J162" s="67">
        <v>746</v>
      </c>
      <c r="K162" s="67">
        <v>820</v>
      </c>
      <c r="L162" t="s">
        <v>139</v>
      </c>
    </row>
    <row r="163" spans="1:12" hidden="1" x14ac:dyDescent="0.2">
      <c r="C163" s="68"/>
      <c r="D163" t="s">
        <v>386</v>
      </c>
      <c r="E163" s="68" t="s">
        <v>385</v>
      </c>
      <c r="F163" s="67">
        <v>690</v>
      </c>
      <c r="G163" s="67">
        <v>696</v>
      </c>
      <c r="H163" s="67">
        <v>707</v>
      </c>
      <c r="I163" s="67">
        <v>730</v>
      </c>
      <c r="J163" s="67">
        <v>772</v>
      </c>
      <c r="K163" s="67">
        <v>849</v>
      </c>
      <c r="L163" t="s">
        <v>139</v>
      </c>
    </row>
    <row r="164" spans="1:12" hidden="1" x14ac:dyDescent="0.2">
      <c r="A164" t="s">
        <v>389</v>
      </c>
      <c r="B164" t="s">
        <v>389</v>
      </c>
      <c r="C164" s="66">
        <v>4501</v>
      </c>
      <c r="D164" t="s">
        <v>349</v>
      </c>
      <c r="E164" s="68">
        <v>99561</v>
      </c>
      <c r="F164" t="s">
        <v>139</v>
      </c>
      <c r="G164" t="s">
        <v>139</v>
      </c>
      <c r="H164" t="s">
        <v>139</v>
      </c>
      <c r="I164" t="s">
        <v>139</v>
      </c>
      <c r="J164" t="s">
        <v>139</v>
      </c>
      <c r="K164" t="s">
        <v>139</v>
      </c>
      <c r="L164" s="67">
        <v>39</v>
      </c>
    </row>
    <row r="165" spans="1:12" hidden="1" x14ac:dyDescent="0.2">
      <c r="A165" t="s">
        <v>389</v>
      </c>
      <c r="B165" t="s">
        <v>389</v>
      </c>
      <c r="C165" s="66">
        <v>4502</v>
      </c>
      <c r="D165" t="s">
        <v>350</v>
      </c>
      <c r="E165" s="68">
        <v>99560</v>
      </c>
      <c r="F165" t="s">
        <v>139</v>
      </c>
      <c r="G165" t="s">
        <v>139</v>
      </c>
      <c r="H165" t="s">
        <v>139</v>
      </c>
      <c r="I165" t="s">
        <v>139</v>
      </c>
      <c r="J165" t="s">
        <v>139</v>
      </c>
      <c r="K165" t="s">
        <v>139</v>
      </c>
      <c r="L165" s="67">
        <v>39</v>
      </c>
    </row>
    <row r="166" spans="1:12" hidden="1" x14ac:dyDescent="0.2">
      <c r="A166" t="s">
        <v>389</v>
      </c>
      <c r="B166" t="s">
        <v>389</v>
      </c>
      <c r="C166" s="66">
        <v>4503</v>
      </c>
      <c r="D166" t="s">
        <v>358</v>
      </c>
      <c r="E166" s="68" t="s">
        <v>357</v>
      </c>
      <c r="F166" t="s">
        <v>139</v>
      </c>
      <c r="G166" t="s">
        <v>139</v>
      </c>
      <c r="H166" t="s">
        <v>139</v>
      </c>
      <c r="I166" t="s">
        <v>139</v>
      </c>
      <c r="J166" t="s">
        <v>139</v>
      </c>
      <c r="K166" t="s">
        <v>139</v>
      </c>
      <c r="L166" s="67">
        <v>22</v>
      </c>
    </row>
    <row r="167" spans="1:12" hidden="1" x14ac:dyDescent="0.2">
      <c r="A167" t="s">
        <v>389</v>
      </c>
      <c r="B167" t="s">
        <v>389</v>
      </c>
      <c r="C167" s="66">
        <v>4511</v>
      </c>
      <c r="D167" t="s">
        <v>388</v>
      </c>
      <c r="E167" s="68" t="s">
        <v>387</v>
      </c>
      <c r="F167" t="s">
        <v>139</v>
      </c>
      <c r="G167" t="s">
        <v>139</v>
      </c>
      <c r="H167" t="s">
        <v>139</v>
      </c>
      <c r="I167" t="s">
        <v>139</v>
      </c>
      <c r="J167" t="s">
        <v>139</v>
      </c>
      <c r="K167" t="s">
        <v>139</v>
      </c>
      <c r="L167" s="67">
        <v>0</v>
      </c>
    </row>
    <row r="168" spans="1:12" hidden="1" x14ac:dyDescent="0.2">
      <c r="A168" t="s">
        <v>389</v>
      </c>
      <c r="B168" t="s">
        <v>389</v>
      </c>
      <c r="C168" s="66">
        <v>4512</v>
      </c>
      <c r="D168" t="s">
        <v>368</v>
      </c>
      <c r="E168" s="68" t="s">
        <v>365</v>
      </c>
      <c r="F168" t="s">
        <v>139</v>
      </c>
      <c r="G168" t="s">
        <v>139</v>
      </c>
      <c r="H168" t="s">
        <v>139</v>
      </c>
      <c r="I168" t="s">
        <v>139</v>
      </c>
      <c r="J168" t="s">
        <v>139</v>
      </c>
      <c r="K168" t="s">
        <v>139</v>
      </c>
      <c r="L168" s="67">
        <v>50</v>
      </c>
    </row>
    <row r="169" spans="1:12" hidden="1" x14ac:dyDescent="0.2">
      <c r="A169" t="s">
        <v>389</v>
      </c>
      <c r="B169" t="s">
        <v>389</v>
      </c>
      <c r="C169" s="66">
        <v>4513</v>
      </c>
      <c r="D169" t="s">
        <v>370</v>
      </c>
      <c r="E169" s="68" t="s">
        <v>369</v>
      </c>
      <c r="F169" t="s">
        <v>139</v>
      </c>
      <c r="G169" t="s">
        <v>139</v>
      </c>
      <c r="H169" t="s">
        <v>139</v>
      </c>
      <c r="I169" t="s">
        <v>139</v>
      </c>
      <c r="J169" t="s">
        <v>139</v>
      </c>
      <c r="K169" t="s">
        <v>139</v>
      </c>
      <c r="L169" s="67">
        <v>16</v>
      </c>
    </row>
    <row r="170" spans="1:12" hidden="1" x14ac:dyDescent="0.2">
      <c r="A170" t="s">
        <v>389</v>
      </c>
      <c r="B170" t="s">
        <v>389</v>
      </c>
      <c r="C170" s="66">
        <v>4521</v>
      </c>
      <c r="D170" t="s">
        <v>372</v>
      </c>
      <c r="E170" s="68" t="s">
        <v>371</v>
      </c>
      <c r="F170" t="s">
        <v>139</v>
      </c>
      <c r="G170" t="s">
        <v>139</v>
      </c>
      <c r="H170" t="s">
        <v>139</v>
      </c>
      <c r="I170" t="s">
        <v>139</v>
      </c>
      <c r="J170" t="s">
        <v>139</v>
      </c>
      <c r="K170" t="s">
        <v>139</v>
      </c>
      <c r="L170" s="67">
        <v>16</v>
      </c>
    </row>
    <row r="171" spans="1:12" hidden="1" x14ac:dyDescent="0.2">
      <c r="A171" t="s">
        <v>389</v>
      </c>
      <c r="B171" t="s">
        <v>389</v>
      </c>
      <c r="C171" s="66">
        <v>4522</v>
      </c>
      <c r="D171" t="s">
        <v>374</v>
      </c>
      <c r="E171" s="68" t="s">
        <v>373</v>
      </c>
      <c r="F171" t="s">
        <v>139</v>
      </c>
      <c r="G171" t="s">
        <v>139</v>
      </c>
      <c r="H171" t="s">
        <v>139</v>
      </c>
      <c r="I171" t="s">
        <v>139</v>
      </c>
      <c r="J171" t="s">
        <v>139</v>
      </c>
      <c r="K171" t="s">
        <v>139</v>
      </c>
      <c r="L171" s="67">
        <v>106</v>
      </c>
    </row>
    <row r="172" spans="1:12" hidden="1" x14ac:dyDescent="0.2">
      <c r="A172" t="s">
        <v>389</v>
      </c>
      <c r="B172" t="s">
        <v>389</v>
      </c>
      <c r="C172" s="66">
        <v>4523</v>
      </c>
      <c r="D172" t="s">
        <v>362</v>
      </c>
      <c r="E172" s="68" t="s">
        <v>361</v>
      </c>
      <c r="F172" t="s">
        <v>139</v>
      </c>
      <c r="G172" t="s">
        <v>139</v>
      </c>
      <c r="H172" t="s">
        <v>139</v>
      </c>
      <c r="I172" t="s">
        <v>139</v>
      </c>
      <c r="J172" t="s">
        <v>139</v>
      </c>
      <c r="K172" t="s">
        <v>139</v>
      </c>
      <c r="L172" s="67">
        <v>88</v>
      </c>
    </row>
    <row r="173" spans="1:12" hidden="1" x14ac:dyDescent="0.2">
      <c r="A173" t="s">
        <v>389</v>
      </c>
      <c r="B173" t="s">
        <v>389</v>
      </c>
      <c r="C173" s="66">
        <v>4545</v>
      </c>
      <c r="D173" t="s">
        <v>377</v>
      </c>
      <c r="E173" s="66">
        <v>125104</v>
      </c>
      <c r="F173" t="s">
        <v>139</v>
      </c>
      <c r="G173" t="s">
        <v>139</v>
      </c>
      <c r="H173" t="s">
        <v>139</v>
      </c>
      <c r="I173" t="s">
        <v>139</v>
      </c>
      <c r="J173" t="s">
        <v>139</v>
      </c>
      <c r="K173" t="s">
        <v>139</v>
      </c>
      <c r="L173" s="67">
        <v>0</v>
      </c>
    </row>
    <row r="174" spans="1:12" hidden="1" x14ac:dyDescent="0.2">
      <c r="A174" t="s">
        <v>389</v>
      </c>
      <c r="B174" t="s">
        <v>389</v>
      </c>
      <c r="C174" s="66">
        <v>4532</v>
      </c>
      <c r="D174" t="s">
        <v>376</v>
      </c>
      <c r="E174" s="68">
        <v>125108</v>
      </c>
      <c r="F174" t="s">
        <v>139</v>
      </c>
      <c r="G174" t="s">
        <v>139</v>
      </c>
      <c r="H174" t="s">
        <v>139</v>
      </c>
      <c r="I174" t="s">
        <v>139</v>
      </c>
      <c r="J174" t="s">
        <v>139</v>
      </c>
      <c r="K174" t="s">
        <v>139</v>
      </c>
      <c r="L174" s="67">
        <v>0</v>
      </c>
    </row>
    <row r="175" spans="1:12" hidden="1" x14ac:dyDescent="0.2">
      <c r="A175" t="s">
        <v>389</v>
      </c>
      <c r="B175" t="s">
        <v>389</v>
      </c>
      <c r="C175" s="66">
        <v>4533</v>
      </c>
      <c r="D175" t="s">
        <v>379</v>
      </c>
      <c r="E175" s="68">
        <v>71810</v>
      </c>
      <c r="F175" t="s">
        <v>139</v>
      </c>
      <c r="G175" t="s">
        <v>139</v>
      </c>
      <c r="H175" t="s">
        <v>139</v>
      </c>
      <c r="I175" t="s">
        <v>139</v>
      </c>
      <c r="J175" t="s">
        <v>139</v>
      </c>
      <c r="K175" t="s">
        <v>139</v>
      </c>
      <c r="L175" s="67">
        <v>0</v>
      </c>
    </row>
    <row r="176" spans="1:12" hidden="1" x14ac:dyDescent="0.2">
      <c r="A176" t="s">
        <v>389</v>
      </c>
      <c r="B176" t="s">
        <v>389</v>
      </c>
      <c r="C176" s="68" t="s">
        <v>559</v>
      </c>
      <c r="E176" s="68"/>
      <c r="L176" s="67"/>
    </row>
    <row r="177" spans="1:12" hidden="1" x14ac:dyDescent="0.2">
      <c r="A177" t="s">
        <v>389</v>
      </c>
      <c r="B177" t="s">
        <v>389</v>
      </c>
      <c r="C177" s="68" t="s">
        <v>559</v>
      </c>
      <c r="D177" t="s">
        <v>390</v>
      </c>
      <c r="E177" s="66">
        <v>4501</v>
      </c>
      <c r="F177" s="67">
        <v>520</v>
      </c>
      <c r="G177" s="67">
        <v>525</v>
      </c>
      <c r="H177" s="67">
        <v>533</v>
      </c>
      <c r="I177" s="67">
        <v>552</v>
      </c>
      <c r="J177" s="67">
        <v>583</v>
      </c>
      <c r="K177" s="67">
        <v>641</v>
      </c>
      <c r="L177" t="s">
        <v>139</v>
      </c>
    </row>
    <row r="178" spans="1:12" hidden="1" x14ac:dyDescent="0.2">
      <c r="A178" t="s">
        <v>389</v>
      </c>
      <c r="B178" t="s">
        <v>389</v>
      </c>
      <c r="C178" s="68" t="s">
        <v>559</v>
      </c>
      <c r="D178" t="s">
        <v>391</v>
      </c>
      <c r="E178" s="66">
        <v>4502</v>
      </c>
      <c r="F178" s="67">
        <v>381</v>
      </c>
      <c r="G178" s="67">
        <v>386</v>
      </c>
      <c r="H178" s="67">
        <v>391</v>
      </c>
      <c r="I178" s="67">
        <v>404</v>
      </c>
      <c r="J178" s="67">
        <v>427</v>
      </c>
      <c r="K178" s="67">
        <v>470</v>
      </c>
      <c r="L178" t="s">
        <v>139</v>
      </c>
    </row>
    <row r="179" spans="1:12" hidden="1" x14ac:dyDescent="0.2">
      <c r="A179" t="s">
        <v>389</v>
      </c>
      <c r="B179" t="s">
        <v>389</v>
      </c>
      <c r="C179" s="68" t="s">
        <v>559</v>
      </c>
      <c r="D179" t="s">
        <v>392</v>
      </c>
      <c r="E179" s="66">
        <v>4503</v>
      </c>
      <c r="F179" s="67">
        <v>329</v>
      </c>
      <c r="G179" s="67">
        <v>333</v>
      </c>
      <c r="H179" s="67">
        <v>338</v>
      </c>
      <c r="I179" s="67">
        <v>350</v>
      </c>
      <c r="J179" s="67">
        <v>369</v>
      </c>
      <c r="K179" s="67">
        <v>406</v>
      </c>
      <c r="L179" t="s">
        <v>139</v>
      </c>
    </row>
    <row r="180" spans="1:12" hidden="1" x14ac:dyDescent="0.2">
      <c r="A180" t="s">
        <v>389</v>
      </c>
      <c r="B180" t="s">
        <v>389</v>
      </c>
      <c r="C180" s="68" t="s">
        <v>559</v>
      </c>
      <c r="D180" t="s">
        <v>393</v>
      </c>
      <c r="E180" s="66">
        <v>4511</v>
      </c>
      <c r="F180" s="67">
        <v>507</v>
      </c>
      <c r="G180" s="67">
        <v>512</v>
      </c>
      <c r="H180" s="67">
        <v>519</v>
      </c>
      <c r="I180" s="67">
        <v>538</v>
      </c>
      <c r="J180" s="67">
        <v>568</v>
      </c>
      <c r="K180" s="67">
        <v>624</v>
      </c>
      <c r="L180" t="s">
        <v>139</v>
      </c>
    </row>
    <row r="181" spans="1:12" hidden="1" x14ac:dyDescent="0.2">
      <c r="A181" t="s">
        <v>389</v>
      </c>
      <c r="B181" t="s">
        <v>389</v>
      </c>
      <c r="C181" s="68" t="s">
        <v>559</v>
      </c>
      <c r="D181" t="s">
        <v>394</v>
      </c>
      <c r="E181" s="66">
        <v>4512</v>
      </c>
      <c r="F181" s="67">
        <v>368</v>
      </c>
      <c r="G181" s="67">
        <v>371</v>
      </c>
      <c r="H181" s="67">
        <v>377</v>
      </c>
      <c r="I181" s="67">
        <v>390</v>
      </c>
      <c r="J181" s="67">
        <v>412</v>
      </c>
      <c r="K181" s="67">
        <v>453</v>
      </c>
      <c r="L181" t="s">
        <v>139</v>
      </c>
    </row>
    <row r="182" spans="1:12" hidden="1" x14ac:dyDescent="0.2">
      <c r="A182" t="s">
        <v>389</v>
      </c>
      <c r="B182" t="s">
        <v>389</v>
      </c>
      <c r="C182" s="68" t="s">
        <v>559</v>
      </c>
      <c r="D182" t="s">
        <v>395</v>
      </c>
      <c r="E182" s="66">
        <v>4513</v>
      </c>
      <c r="F182" s="67">
        <v>315</v>
      </c>
      <c r="G182" s="67">
        <v>318</v>
      </c>
      <c r="H182" s="67">
        <v>323</v>
      </c>
      <c r="I182" s="67">
        <v>334</v>
      </c>
      <c r="J182" s="67">
        <v>353</v>
      </c>
      <c r="K182" s="67">
        <v>389</v>
      </c>
      <c r="L182" t="s">
        <v>139</v>
      </c>
    </row>
    <row r="183" spans="1:12" hidden="1" x14ac:dyDescent="0.2">
      <c r="A183" t="s">
        <v>389</v>
      </c>
      <c r="B183" t="s">
        <v>389</v>
      </c>
      <c r="C183" s="68" t="s">
        <v>559</v>
      </c>
      <c r="D183" t="s">
        <v>396</v>
      </c>
      <c r="E183" s="66">
        <v>4521</v>
      </c>
      <c r="F183" s="67">
        <v>505</v>
      </c>
      <c r="G183" s="67">
        <v>510</v>
      </c>
      <c r="H183" s="67">
        <v>517</v>
      </c>
      <c r="I183" s="67">
        <v>536</v>
      </c>
      <c r="J183" s="67">
        <v>566</v>
      </c>
      <c r="K183" s="67">
        <v>622</v>
      </c>
      <c r="L183" t="s">
        <v>139</v>
      </c>
    </row>
    <row r="184" spans="1:12" hidden="1" x14ac:dyDescent="0.2">
      <c r="A184" t="s">
        <v>389</v>
      </c>
      <c r="B184" t="s">
        <v>389</v>
      </c>
      <c r="C184" s="68" t="s">
        <v>361</v>
      </c>
      <c r="D184" t="s">
        <v>397</v>
      </c>
      <c r="E184" s="66">
        <v>4522</v>
      </c>
      <c r="F184" s="67">
        <v>365</v>
      </c>
      <c r="G184" s="67">
        <v>368</v>
      </c>
      <c r="H184" s="67">
        <v>374</v>
      </c>
      <c r="I184" s="67">
        <v>387</v>
      </c>
      <c r="J184" s="67">
        <v>409</v>
      </c>
      <c r="K184" s="67">
        <v>450</v>
      </c>
      <c r="L184" t="s">
        <v>139</v>
      </c>
    </row>
    <row r="185" spans="1:12" hidden="1" x14ac:dyDescent="0.2">
      <c r="A185" t="s">
        <v>389</v>
      </c>
      <c r="B185" t="s">
        <v>389</v>
      </c>
      <c r="C185" s="68" t="s">
        <v>559</v>
      </c>
      <c r="D185" t="s">
        <v>398</v>
      </c>
      <c r="E185" s="66">
        <v>4523</v>
      </c>
      <c r="F185" s="67">
        <v>313</v>
      </c>
      <c r="G185" s="67">
        <v>316</v>
      </c>
      <c r="H185" s="67">
        <v>320</v>
      </c>
      <c r="I185" s="67">
        <v>332</v>
      </c>
      <c r="J185" s="67">
        <v>351</v>
      </c>
      <c r="K185" s="67">
        <v>386</v>
      </c>
      <c r="L185" t="s">
        <v>139</v>
      </c>
    </row>
    <row r="186" spans="1:12" hidden="1" x14ac:dyDescent="0.2">
      <c r="A186" t="s">
        <v>389</v>
      </c>
      <c r="B186" t="s">
        <v>389</v>
      </c>
      <c r="C186" s="68" t="s">
        <v>559</v>
      </c>
      <c r="D186" t="s">
        <v>399</v>
      </c>
      <c r="E186" s="66">
        <v>4545</v>
      </c>
      <c r="F186" s="67">
        <v>523</v>
      </c>
      <c r="G186" s="67">
        <v>528</v>
      </c>
      <c r="H186" s="67">
        <v>537</v>
      </c>
      <c r="I186" s="67">
        <v>555</v>
      </c>
      <c r="J186" s="67">
        <v>587</v>
      </c>
      <c r="K186" s="67">
        <v>645</v>
      </c>
      <c r="L186" t="s">
        <v>139</v>
      </c>
    </row>
    <row r="187" spans="1:12" hidden="1" x14ac:dyDescent="0.2">
      <c r="A187" t="s">
        <v>389</v>
      </c>
      <c r="B187" t="s">
        <v>389</v>
      </c>
      <c r="C187" s="68" t="s">
        <v>559</v>
      </c>
      <c r="D187" t="s">
        <v>400</v>
      </c>
      <c r="E187" s="66">
        <v>4532</v>
      </c>
      <c r="F187" t="s">
        <v>139</v>
      </c>
      <c r="G187" t="s">
        <v>139</v>
      </c>
      <c r="H187" t="s">
        <v>139</v>
      </c>
      <c r="I187" t="s">
        <v>139</v>
      </c>
      <c r="J187" t="s">
        <v>139</v>
      </c>
      <c r="K187" t="s">
        <v>139</v>
      </c>
      <c r="L187" s="67">
        <v>381</v>
      </c>
    </row>
    <row r="188" spans="1:12" hidden="1" x14ac:dyDescent="0.2">
      <c r="A188" t="s">
        <v>389</v>
      </c>
      <c r="B188" t="s">
        <v>389</v>
      </c>
      <c r="C188" s="68" t="s">
        <v>559</v>
      </c>
      <c r="D188" t="s">
        <v>401</v>
      </c>
      <c r="E188" s="66">
        <v>4533</v>
      </c>
      <c r="F188" t="s">
        <v>139</v>
      </c>
      <c r="G188" t="s">
        <v>139</v>
      </c>
      <c r="H188" t="s">
        <v>139</v>
      </c>
      <c r="I188" t="s">
        <v>139</v>
      </c>
      <c r="J188" t="s">
        <v>139</v>
      </c>
      <c r="K188" t="s">
        <v>139</v>
      </c>
      <c r="L188" s="67">
        <v>328</v>
      </c>
    </row>
    <row r="189" spans="1:12" hidden="1" x14ac:dyDescent="0.2">
      <c r="A189" t="s">
        <v>389</v>
      </c>
      <c r="B189" t="s">
        <v>389</v>
      </c>
      <c r="C189" s="68" t="s">
        <v>559</v>
      </c>
      <c r="D189" t="s">
        <v>352</v>
      </c>
      <c r="E189" s="68">
        <v>42000</v>
      </c>
      <c r="F189" t="s">
        <v>139</v>
      </c>
      <c r="G189" t="s">
        <v>139</v>
      </c>
      <c r="H189" t="s">
        <v>139</v>
      </c>
      <c r="I189" t="s">
        <v>139</v>
      </c>
      <c r="J189" t="s">
        <v>139</v>
      </c>
      <c r="K189" t="s">
        <v>139</v>
      </c>
      <c r="L189" s="67">
        <v>-22</v>
      </c>
    </row>
    <row r="190" spans="1:12" hidden="1" x14ac:dyDescent="0.2">
      <c r="A190" t="s">
        <v>389</v>
      </c>
      <c r="B190" t="s">
        <v>389</v>
      </c>
      <c r="C190" s="68" t="s">
        <v>559</v>
      </c>
      <c r="D190" t="s">
        <v>272</v>
      </c>
      <c r="E190" s="68" t="s">
        <v>271</v>
      </c>
      <c r="F190" t="s">
        <v>139</v>
      </c>
      <c r="G190" t="s">
        <v>139</v>
      </c>
      <c r="H190" t="s">
        <v>139</v>
      </c>
      <c r="I190" t="s">
        <v>139</v>
      </c>
      <c r="J190" t="s">
        <v>139</v>
      </c>
      <c r="K190" t="s">
        <v>139</v>
      </c>
      <c r="L190" s="67">
        <v>-22</v>
      </c>
    </row>
    <row r="191" spans="1:12" hidden="1" x14ac:dyDescent="0.2">
      <c r="A191" t="s">
        <v>389</v>
      </c>
      <c r="B191" t="s">
        <v>389</v>
      </c>
      <c r="C191" s="68" t="s">
        <v>559</v>
      </c>
      <c r="D191" t="s">
        <v>274</v>
      </c>
      <c r="E191" s="68" t="s">
        <v>269</v>
      </c>
      <c r="F191" t="s">
        <v>139</v>
      </c>
      <c r="G191" t="s">
        <v>139</v>
      </c>
      <c r="H191" t="s">
        <v>139</v>
      </c>
      <c r="I191" t="s">
        <v>139</v>
      </c>
      <c r="J191" t="s">
        <v>139</v>
      </c>
      <c r="K191" t="s">
        <v>139</v>
      </c>
      <c r="L191" s="67">
        <v>-22</v>
      </c>
    </row>
    <row r="192" spans="1:12" hidden="1" x14ac:dyDescent="0.2">
      <c r="A192" t="s">
        <v>389</v>
      </c>
      <c r="B192" t="s">
        <v>389</v>
      </c>
      <c r="C192" s="68" t="s">
        <v>559</v>
      </c>
      <c r="D192" t="s">
        <v>268</v>
      </c>
      <c r="E192" s="68" t="s">
        <v>267</v>
      </c>
      <c r="F192" t="s">
        <v>139</v>
      </c>
      <c r="G192" t="s">
        <v>139</v>
      </c>
      <c r="H192" t="s">
        <v>139</v>
      </c>
      <c r="I192" t="s">
        <v>139</v>
      </c>
      <c r="J192" t="s">
        <v>139</v>
      </c>
      <c r="K192" t="s">
        <v>139</v>
      </c>
      <c r="L192" s="67">
        <v>-22</v>
      </c>
    </row>
    <row r="193" spans="1:12" hidden="1" x14ac:dyDescent="0.2">
      <c r="A193" t="s">
        <v>389</v>
      </c>
      <c r="B193" t="s">
        <v>389</v>
      </c>
      <c r="C193" s="68" t="s">
        <v>559</v>
      </c>
      <c r="D193" t="s">
        <v>270</v>
      </c>
      <c r="E193" s="68" t="s">
        <v>353</v>
      </c>
      <c r="F193" t="s">
        <v>139</v>
      </c>
      <c r="G193" t="s">
        <v>139</v>
      </c>
      <c r="H193" t="s">
        <v>139</v>
      </c>
      <c r="I193" t="s">
        <v>139</v>
      </c>
      <c r="J193" t="s">
        <v>139</v>
      </c>
      <c r="K193" t="s">
        <v>139</v>
      </c>
      <c r="L193" s="67">
        <v>-22</v>
      </c>
    </row>
    <row r="194" spans="1:12" hidden="1" x14ac:dyDescent="0.2">
      <c r="A194" t="s">
        <v>389</v>
      </c>
      <c r="B194" t="s">
        <v>389</v>
      </c>
      <c r="C194" s="68" t="s">
        <v>559</v>
      </c>
      <c r="D194" t="s">
        <v>354</v>
      </c>
      <c r="E194" s="68" t="s">
        <v>355</v>
      </c>
      <c r="F194" t="s">
        <v>139</v>
      </c>
      <c r="G194" t="s">
        <v>139</v>
      </c>
      <c r="H194" t="s">
        <v>139</v>
      </c>
      <c r="I194" t="s">
        <v>139</v>
      </c>
      <c r="J194" t="s">
        <v>139</v>
      </c>
      <c r="K194" t="s">
        <v>139</v>
      </c>
      <c r="L194" s="67">
        <v>-12</v>
      </c>
    </row>
    <row r="195" spans="1:12" hidden="1" x14ac:dyDescent="0.2">
      <c r="A195" t="s">
        <v>389</v>
      </c>
      <c r="B195" t="s">
        <v>389</v>
      </c>
      <c r="C195" s="68" t="s">
        <v>559</v>
      </c>
      <c r="D195" t="s">
        <v>356</v>
      </c>
      <c r="E195" s="68" t="s">
        <v>357</v>
      </c>
      <c r="F195" t="s">
        <v>139</v>
      </c>
      <c r="G195" t="s">
        <v>139</v>
      </c>
      <c r="H195" t="s">
        <v>139</v>
      </c>
      <c r="I195" t="s">
        <v>139</v>
      </c>
      <c r="J195" t="s">
        <v>139</v>
      </c>
      <c r="K195" t="s">
        <v>139</v>
      </c>
      <c r="L195" s="67">
        <v>-12</v>
      </c>
    </row>
    <row r="196" spans="1:12" hidden="1" x14ac:dyDescent="0.2">
      <c r="C196" s="68"/>
      <c r="D196" t="s">
        <v>360</v>
      </c>
      <c r="E196" s="68" t="s">
        <v>359</v>
      </c>
      <c r="F196" t="s">
        <v>139</v>
      </c>
      <c r="G196" t="s">
        <v>139</v>
      </c>
      <c r="H196" t="s">
        <v>139</v>
      </c>
      <c r="I196" t="s">
        <v>139</v>
      </c>
      <c r="J196" t="s">
        <v>139</v>
      </c>
      <c r="K196" t="s">
        <v>139</v>
      </c>
      <c r="L196" s="67">
        <v>0</v>
      </c>
    </row>
    <row r="197" spans="1:12" hidden="1" x14ac:dyDescent="0.2">
      <c r="A197" t="s">
        <v>560</v>
      </c>
      <c r="B197" t="s">
        <v>560</v>
      </c>
      <c r="C197" s="66">
        <v>5410</v>
      </c>
      <c r="D197" t="s">
        <v>362</v>
      </c>
      <c r="E197" s="68" t="s">
        <v>361</v>
      </c>
      <c r="F197" t="s">
        <v>139</v>
      </c>
      <c r="G197" t="s">
        <v>139</v>
      </c>
      <c r="H197" t="s">
        <v>139</v>
      </c>
      <c r="I197" t="s">
        <v>139</v>
      </c>
      <c r="J197" t="s">
        <v>139</v>
      </c>
      <c r="K197" t="s">
        <v>139</v>
      </c>
      <c r="L197" s="67">
        <v>88</v>
      </c>
    </row>
    <row r="198" spans="1:12" hidden="1" x14ac:dyDescent="0.2">
      <c r="A198" t="s">
        <v>560</v>
      </c>
      <c r="B198" t="s">
        <v>560</v>
      </c>
      <c r="C198" s="66">
        <v>5411</v>
      </c>
      <c r="D198" t="s">
        <v>364</v>
      </c>
      <c r="E198" s="68" t="s">
        <v>363</v>
      </c>
      <c r="F198" t="s">
        <v>139</v>
      </c>
      <c r="G198" t="s">
        <v>139</v>
      </c>
      <c r="H198" t="s">
        <v>139</v>
      </c>
      <c r="I198" t="s">
        <v>139</v>
      </c>
      <c r="J198" t="s">
        <v>139</v>
      </c>
      <c r="K198" t="s">
        <v>139</v>
      </c>
      <c r="L198" s="67">
        <v>0</v>
      </c>
    </row>
    <row r="199" spans="1:12" hidden="1" x14ac:dyDescent="0.2">
      <c r="A199" t="s">
        <v>560</v>
      </c>
      <c r="B199" t="s">
        <v>560</v>
      </c>
      <c r="C199" s="66">
        <v>5415</v>
      </c>
      <c r="D199" t="s">
        <v>366</v>
      </c>
      <c r="E199" s="68" t="s">
        <v>365</v>
      </c>
      <c r="L199" s="67">
        <v>0</v>
      </c>
    </row>
    <row r="200" spans="1:12" hidden="1" x14ac:dyDescent="0.2">
      <c r="A200" t="s">
        <v>560</v>
      </c>
      <c r="B200" t="s">
        <v>560</v>
      </c>
      <c r="C200" s="66">
        <v>5416</v>
      </c>
      <c r="D200" t="s">
        <v>368</v>
      </c>
      <c r="E200" s="68" t="s">
        <v>367</v>
      </c>
      <c r="F200" t="s">
        <v>139</v>
      </c>
      <c r="G200" t="s">
        <v>139</v>
      </c>
      <c r="H200" t="s">
        <v>139</v>
      </c>
      <c r="I200" t="s">
        <v>139</v>
      </c>
      <c r="J200" t="s">
        <v>139</v>
      </c>
      <c r="K200" t="s">
        <v>139</v>
      </c>
      <c r="L200" s="67">
        <v>50</v>
      </c>
    </row>
    <row r="201" spans="1:12" hidden="1" x14ac:dyDescent="0.2">
      <c r="A201" t="s">
        <v>560</v>
      </c>
      <c r="B201" t="s">
        <v>560</v>
      </c>
      <c r="C201" s="68" t="s">
        <v>559</v>
      </c>
      <c r="D201" t="s">
        <v>370</v>
      </c>
      <c r="E201" s="68" t="s">
        <v>369</v>
      </c>
      <c r="F201" t="s">
        <v>139</v>
      </c>
      <c r="G201" t="s">
        <v>139</v>
      </c>
      <c r="H201" t="s">
        <v>139</v>
      </c>
      <c r="I201" t="s">
        <v>139</v>
      </c>
      <c r="J201" t="s">
        <v>139</v>
      </c>
      <c r="K201" t="s">
        <v>139</v>
      </c>
      <c r="L201" s="67">
        <v>16</v>
      </c>
    </row>
    <row r="202" spans="1:12" hidden="1" x14ac:dyDescent="0.2">
      <c r="C202" s="68"/>
      <c r="D202" t="s">
        <v>372</v>
      </c>
      <c r="E202" s="68" t="s">
        <v>371</v>
      </c>
      <c r="F202" t="s">
        <v>139</v>
      </c>
      <c r="G202" t="s">
        <v>139</v>
      </c>
      <c r="H202" t="s">
        <v>139</v>
      </c>
      <c r="I202" t="s">
        <v>139</v>
      </c>
      <c r="J202" t="s">
        <v>139</v>
      </c>
      <c r="K202" t="s">
        <v>139</v>
      </c>
      <c r="L202" s="67">
        <v>16</v>
      </c>
    </row>
    <row r="203" spans="1:12" hidden="1" x14ac:dyDescent="0.2">
      <c r="A203" t="s">
        <v>561</v>
      </c>
      <c r="B203" t="s">
        <v>561</v>
      </c>
      <c r="C203" s="66">
        <v>5440</v>
      </c>
      <c r="D203" t="s">
        <v>374</v>
      </c>
      <c r="E203" s="68" t="s">
        <v>373</v>
      </c>
      <c r="F203" t="s">
        <v>139</v>
      </c>
      <c r="G203" t="s">
        <v>139</v>
      </c>
      <c r="H203" t="s">
        <v>139</v>
      </c>
      <c r="I203" t="s">
        <v>139</v>
      </c>
      <c r="J203" t="s">
        <v>139</v>
      </c>
      <c r="K203" t="s">
        <v>139</v>
      </c>
      <c r="L203" s="67">
        <v>106</v>
      </c>
    </row>
    <row r="204" spans="1:12" hidden="1" x14ac:dyDescent="0.2">
      <c r="A204" t="s">
        <v>561</v>
      </c>
      <c r="B204" t="s">
        <v>561</v>
      </c>
      <c r="C204" s="66">
        <v>5445</v>
      </c>
      <c r="D204" t="s">
        <v>402</v>
      </c>
      <c r="E204" s="68">
        <v>56400</v>
      </c>
      <c r="F204" t="s">
        <v>139</v>
      </c>
      <c r="G204" t="s">
        <v>139</v>
      </c>
      <c r="H204" t="s">
        <v>139</v>
      </c>
      <c r="I204" t="s">
        <v>139</v>
      </c>
      <c r="J204" t="s">
        <v>139</v>
      </c>
      <c r="K204" t="s">
        <v>139</v>
      </c>
      <c r="L204" s="67">
        <v>32</v>
      </c>
    </row>
    <row r="205" spans="1:12" hidden="1" x14ac:dyDescent="0.2">
      <c r="A205" t="s">
        <v>561</v>
      </c>
      <c r="B205" t="s">
        <v>561</v>
      </c>
      <c r="C205" s="68" t="s">
        <v>559</v>
      </c>
      <c r="D205" t="s">
        <v>376</v>
      </c>
      <c r="E205" s="68">
        <v>125104</v>
      </c>
      <c r="F205" t="s">
        <v>139</v>
      </c>
      <c r="G205" t="s">
        <v>139</v>
      </c>
      <c r="H205" t="s">
        <v>139</v>
      </c>
      <c r="I205" t="s">
        <v>139</v>
      </c>
      <c r="J205" t="s">
        <v>139</v>
      </c>
      <c r="K205" t="s">
        <v>139</v>
      </c>
      <c r="L205" s="67">
        <v>0</v>
      </c>
    </row>
    <row r="206" spans="1:12" hidden="1" x14ac:dyDescent="0.2">
      <c r="C206" s="68"/>
      <c r="D206" t="s">
        <v>377</v>
      </c>
      <c r="E206" s="68">
        <v>125108</v>
      </c>
      <c r="F206" t="s">
        <v>139</v>
      </c>
      <c r="G206" t="s">
        <v>139</v>
      </c>
      <c r="H206" t="s">
        <v>139</v>
      </c>
      <c r="I206" t="s">
        <v>139</v>
      </c>
      <c r="J206" t="s">
        <v>139</v>
      </c>
      <c r="K206" t="s">
        <v>139</v>
      </c>
      <c r="L206" s="67">
        <v>0</v>
      </c>
    </row>
    <row r="207" spans="1:12" hidden="1" x14ac:dyDescent="0.2">
      <c r="A207" t="s">
        <v>405</v>
      </c>
      <c r="B207" t="s">
        <v>405</v>
      </c>
      <c r="C207" s="66">
        <v>3346</v>
      </c>
      <c r="D207" t="s">
        <v>378</v>
      </c>
      <c r="E207" s="68">
        <v>71400</v>
      </c>
      <c r="F207" t="s">
        <v>139</v>
      </c>
      <c r="G207" t="s">
        <v>139</v>
      </c>
      <c r="H207" t="s">
        <v>139</v>
      </c>
      <c r="I207" t="s">
        <v>139</v>
      </c>
      <c r="J207" t="s">
        <v>139</v>
      </c>
      <c r="K207" t="s">
        <v>139</v>
      </c>
      <c r="L207" s="67">
        <v>31</v>
      </c>
    </row>
    <row r="208" spans="1:12" hidden="1" x14ac:dyDescent="0.2">
      <c r="A208" t="s">
        <v>405</v>
      </c>
      <c r="B208" t="s">
        <v>405</v>
      </c>
      <c r="C208" s="66">
        <v>3556</v>
      </c>
      <c r="D208" t="s">
        <v>403</v>
      </c>
      <c r="E208" s="68">
        <v>7110050</v>
      </c>
      <c r="F208" t="s">
        <v>139</v>
      </c>
      <c r="G208" t="s">
        <v>139</v>
      </c>
      <c r="H208" t="s">
        <v>139</v>
      </c>
      <c r="I208" t="s">
        <v>139</v>
      </c>
      <c r="J208" t="s">
        <v>139</v>
      </c>
      <c r="K208" t="s">
        <v>139</v>
      </c>
      <c r="L208" s="67">
        <v>0</v>
      </c>
    </row>
    <row r="209" spans="1:12" hidden="1" x14ac:dyDescent="0.2">
      <c r="A209" t="s">
        <v>405</v>
      </c>
      <c r="B209" t="s">
        <v>405</v>
      </c>
      <c r="C209" s="66">
        <v>6116</v>
      </c>
      <c r="D209" t="s">
        <v>404</v>
      </c>
      <c r="E209" s="68">
        <v>7110060</v>
      </c>
      <c r="F209" t="s">
        <v>139</v>
      </c>
      <c r="G209" t="s">
        <v>139</v>
      </c>
      <c r="H209" t="s">
        <v>139</v>
      </c>
      <c r="I209" t="s">
        <v>139</v>
      </c>
      <c r="J209" t="s">
        <v>139</v>
      </c>
      <c r="K209" t="s">
        <v>139</v>
      </c>
      <c r="L209" s="67">
        <v>0</v>
      </c>
    </row>
    <row r="210" spans="1:12" hidden="1" x14ac:dyDescent="0.2">
      <c r="A210" t="s">
        <v>405</v>
      </c>
      <c r="B210" t="s">
        <v>405</v>
      </c>
      <c r="C210" s="66">
        <v>6216</v>
      </c>
      <c r="E210" s="68"/>
      <c r="L210" s="67"/>
    </row>
    <row r="211" spans="1:12" hidden="1" x14ac:dyDescent="0.2">
      <c r="A211" t="s">
        <v>405</v>
      </c>
      <c r="B211" t="s">
        <v>405</v>
      </c>
      <c r="C211" s="68" t="s">
        <v>559</v>
      </c>
      <c r="E211" s="68"/>
      <c r="L211" s="67"/>
    </row>
    <row r="212" spans="1:12" hidden="1" x14ac:dyDescent="0.2">
      <c r="A212" t="s">
        <v>405</v>
      </c>
      <c r="B212" t="s">
        <v>405</v>
      </c>
      <c r="C212" s="68" t="s">
        <v>559</v>
      </c>
      <c r="D212" t="s">
        <v>406</v>
      </c>
      <c r="E212" s="66">
        <v>3346</v>
      </c>
      <c r="F212" t="s">
        <v>139</v>
      </c>
      <c r="G212" t="s">
        <v>139</v>
      </c>
      <c r="H212" t="s">
        <v>139</v>
      </c>
      <c r="I212" t="s">
        <v>139</v>
      </c>
      <c r="J212" t="s">
        <v>139</v>
      </c>
      <c r="K212" t="s">
        <v>139</v>
      </c>
      <c r="L212" s="67">
        <v>1408</v>
      </c>
    </row>
    <row r="213" spans="1:12" hidden="1" x14ac:dyDescent="0.2">
      <c r="A213" t="s">
        <v>405</v>
      </c>
      <c r="B213" t="s">
        <v>405</v>
      </c>
      <c r="C213" s="68" t="s">
        <v>559</v>
      </c>
      <c r="D213" t="s">
        <v>407</v>
      </c>
      <c r="E213" s="66">
        <v>3556</v>
      </c>
      <c r="F213" t="s">
        <v>139</v>
      </c>
      <c r="G213" t="s">
        <v>139</v>
      </c>
      <c r="H213" t="s">
        <v>139</v>
      </c>
      <c r="I213" t="s">
        <v>139</v>
      </c>
      <c r="J213" t="s">
        <v>139</v>
      </c>
      <c r="K213" t="s">
        <v>139</v>
      </c>
      <c r="L213" s="67">
        <v>1654</v>
      </c>
    </row>
    <row r="214" spans="1:12" hidden="1" x14ac:dyDescent="0.2">
      <c r="A214" t="s">
        <v>405</v>
      </c>
      <c r="B214" t="s">
        <v>405</v>
      </c>
      <c r="C214" s="68" t="s">
        <v>559</v>
      </c>
      <c r="D214" t="s">
        <v>408</v>
      </c>
      <c r="E214" s="66">
        <v>6116</v>
      </c>
      <c r="F214" t="s">
        <v>139</v>
      </c>
      <c r="G214" t="s">
        <v>139</v>
      </c>
      <c r="H214" t="s">
        <v>139</v>
      </c>
      <c r="I214" t="s">
        <v>139</v>
      </c>
      <c r="J214" t="s">
        <v>139</v>
      </c>
      <c r="K214" t="s">
        <v>139</v>
      </c>
      <c r="L214" s="67">
        <v>956</v>
      </c>
    </row>
    <row r="215" spans="1:12" hidden="1" x14ac:dyDescent="0.2">
      <c r="C215" s="68"/>
      <c r="D215" t="s">
        <v>409</v>
      </c>
      <c r="E215" s="66">
        <v>6216</v>
      </c>
      <c r="F215" t="s">
        <v>139</v>
      </c>
      <c r="G215" t="s">
        <v>139</v>
      </c>
      <c r="H215" t="s">
        <v>139</v>
      </c>
      <c r="I215" t="s">
        <v>139</v>
      </c>
      <c r="J215" t="s">
        <v>139</v>
      </c>
      <c r="K215" t="s">
        <v>139</v>
      </c>
      <c r="L215" s="67">
        <v>1067</v>
      </c>
    </row>
    <row r="216" spans="1:12" x14ac:dyDescent="0.2">
      <c r="A216" t="s">
        <v>415</v>
      </c>
      <c r="B216" t="s">
        <v>415</v>
      </c>
      <c r="C216" s="66">
        <v>2776</v>
      </c>
      <c r="D216" t="s">
        <v>410</v>
      </c>
      <c r="E216" s="66">
        <v>8700420</v>
      </c>
      <c r="F216" t="s">
        <v>139</v>
      </c>
      <c r="G216" t="s">
        <v>139</v>
      </c>
      <c r="H216" t="s">
        <v>139</v>
      </c>
      <c r="I216" t="s">
        <v>139</v>
      </c>
      <c r="J216" t="s">
        <v>139</v>
      </c>
      <c r="K216" t="s">
        <v>139</v>
      </c>
      <c r="L216" s="67">
        <v>208</v>
      </c>
    </row>
    <row r="217" spans="1:12" hidden="1" x14ac:dyDescent="0.2">
      <c r="A217" t="s">
        <v>415</v>
      </c>
      <c r="B217" t="s">
        <v>415</v>
      </c>
      <c r="C217" s="66">
        <v>2876</v>
      </c>
      <c r="D217" t="s">
        <v>411</v>
      </c>
      <c r="E217" s="68">
        <v>150011</v>
      </c>
      <c r="F217" t="s">
        <v>139</v>
      </c>
      <c r="G217" t="s">
        <v>139</v>
      </c>
      <c r="H217" t="s">
        <v>139</v>
      </c>
      <c r="I217" t="s">
        <v>139</v>
      </c>
      <c r="J217" t="s">
        <v>139</v>
      </c>
      <c r="K217" t="s">
        <v>139</v>
      </c>
      <c r="L217" s="67">
        <v>62</v>
      </c>
    </row>
    <row r="218" spans="1:12" hidden="1" x14ac:dyDescent="0.2">
      <c r="A218" t="s">
        <v>415</v>
      </c>
      <c r="B218" t="s">
        <v>415</v>
      </c>
      <c r="C218" s="66">
        <v>2886</v>
      </c>
      <c r="D218" t="s">
        <v>413</v>
      </c>
      <c r="E218" s="68" t="s">
        <v>412</v>
      </c>
      <c r="F218" t="s">
        <v>139</v>
      </c>
      <c r="G218" t="s">
        <v>139</v>
      </c>
      <c r="H218" t="s">
        <v>139</v>
      </c>
      <c r="I218" t="s">
        <v>139</v>
      </c>
      <c r="J218" t="s">
        <v>139</v>
      </c>
      <c r="K218" t="s">
        <v>139</v>
      </c>
      <c r="L218" s="67">
        <v>0</v>
      </c>
    </row>
    <row r="219" spans="1:12" hidden="1" x14ac:dyDescent="0.2">
      <c r="A219" t="s">
        <v>415</v>
      </c>
      <c r="B219" t="s">
        <v>415</v>
      </c>
      <c r="C219" s="68" t="s">
        <v>559</v>
      </c>
      <c r="D219" t="s">
        <v>278</v>
      </c>
      <c r="E219" s="68" t="s">
        <v>277</v>
      </c>
      <c r="F219" t="s">
        <v>139</v>
      </c>
      <c r="G219" t="s">
        <v>139</v>
      </c>
      <c r="H219" t="s">
        <v>139</v>
      </c>
      <c r="I219" t="s">
        <v>139</v>
      </c>
      <c r="J219" t="s">
        <v>139</v>
      </c>
      <c r="K219" t="s">
        <v>139</v>
      </c>
      <c r="L219" s="67">
        <v>0</v>
      </c>
    </row>
    <row r="220" spans="1:12" hidden="1" x14ac:dyDescent="0.2">
      <c r="A220" t="s">
        <v>415</v>
      </c>
      <c r="B220" t="s">
        <v>415</v>
      </c>
      <c r="C220" s="68" t="s">
        <v>559</v>
      </c>
      <c r="D220" t="s">
        <v>280</v>
      </c>
      <c r="E220" s="68" t="s">
        <v>279</v>
      </c>
      <c r="F220" t="s">
        <v>139</v>
      </c>
      <c r="G220" t="s">
        <v>139</v>
      </c>
      <c r="H220" t="s">
        <v>139</v>
      </c>
      <c r="I220" t="s">
        <v>139</v>
      </c>
      <c r="J220" t="s">
        <v>139</v>
      </c>
      <c r="K220" t="s">
        <v>139</v>
      </c>
      <c r="L220" s="67">
        <v>69</v>
      </c>
    </row>
    <row r="221" spans="1:12" hidden="1" x14ac:dyDescent="0.2">
      <c r="A221" t="s">
        <v>415</v>
      </c>
      <c r="B221" t="s">
        <v>415</v>
      </c>
      <c r="C221" s="68" t="s">
        <v>559</v>
      </c>
      <c r="D221" t="s">
        <v>414</v>
      </c>
      <c r="E221" s="68">
        <v>125115</v>
      </c>
      <c r="F221" t="s">
        <v>139</v>
      </c>
      <c r="G221" t="s">
        <v>139</v>
      </c>
      <c r="H221" t="s">
        <v>139</v>
      </c>
      <c r="I221" t="s">
        <v>139</v>
      </c>
      <c r="J221" t="s">
        <v>139</v>
      </c>
      <c r="K221" t="s">
        <v>139</v>
      </c>
      <c r="L221" s="67">
        <v>-31</v>
      </c>
    </row>
    <row r="222" spans="1:12" hidden="1" x14ac:dyDescent="0.2">
      <c r="A222" t="s">
        <v>415</v>
      </c>
      <c r="B222" t="s">
        <v>415</v>
      </c>
      <c r="C222" s="68" t="s">
        <v>559</v>
      </c>
      <c r="E222" s="68"/>
      <c r="L222" s="67"/>
    </row>
    <row r="223" spans="1:12" hidden="1" x14ac:dyDescent="0.2">
      <c r="A223" t="s">
        <v>415</v>
      </c>
      <c r="B223" t="s">
        <v>415</v>
      </c>
      <c r="C223" s="68" t="s">
        <v>361</v>
      </c>
      <c r="D223" t="s">
        <v>416</v>
      </c>
      <c r="E223" s="66">
        <v>2776</v>
      </c>
      <c r="F223" t="s">
        <v>139</v>
      </c>
      <c r="G223" t="s">
        <v>139</v>
      </c>
      <c r="H223" t="s">
        <v>139</v>
      </c>
      <c r="I223" t="s">
        <v>139</v>
      </c>
      <c r="J223" t="s">
        <v>139</v>
      </c>
      <c r="K223" t="s">
        <v>139</v>
      </c>
      <c r="L223" s="67">
        <v>747</v>
      </c>
    </row>
    <row r="224" spans="1:12" hidden="1" x14ac:dyDescent="0.2">
      <c r="A224" t="s">
        <v>415</v>
      </c>
      <c r="B224" t="s">
        <v>415</v>
      </c>
      <c r="C224" s="68" t="s">
        <v>559</v>
      </c>
      <c r="D224" t="s">
        <v>417</v>
      </c>
      <c r="E224" s="66">
        <v>2876</v>
      </c>
      <c r="F224" t="s">
        <v>139</v>
      </c>
      <c r="G224" t="s">
        <v>139</v>
      </c>
      <c r="H224" t="s">
        <v>139</v>
      </c>
      <c r="I224" t="s">
        <v>139</v>
      </c>
      <c r="J224" t="s">
        <v>139</v>
      </c>
      <c r="K224" t="s">
        <v>139</v>
      </c>
      <c r="L224" s="67">
        <v>792</v>
      </c>
    </row>
    <row r="225" spans="1:12" hidden="1" x14ac:dyDescent="0.2">
      <c r="A225" t="s">
        <v>415</v>
      </c>
      <c r="B225" t="s">
        <v>415</v>
      </c>
      <c r="C225" s="68" t="s">
        <v>559</v>
      </c>
      <c r="D225" t="s">
        <v>418</v>
      </c>
      <c r="E225" s="66">
        <v>2886</v>
      </c>
      <c r="F225" t="s">
        <v>139</v>
      </c>
      <c r="G225" t="s">
        <v>139</v>
      </c>
      <c r="H225" t="s">
        <v>139</v>
      </c>
      <c r="I225" t="s">
        <v>139</v>
      </c>
      <c r="J225" t="s">
        <v>139</v>
      </c>
      <c r="K225" t="s">
        <v>139</v>
      </c>
      <c r="L225" s="67">
        <v>824</v>
      </c>
    </row>
    <row r="226" spans="1:12" hidden="1" x14ac:dyDescent="0.2">
      <c r="A226" t="s">
        <v>415</v>
      </c>
      <c r="B226" t="s">
        <v>415</v>
      </c>
      <c r="C226" s="68" t="s">
        <v>559</v>
      </c>
      <c r="D226" t="s">
        <v>419</v>
      </c>
      <c r="E226" s="68">
        <v>42000</v>
      </c>
      <c r="F226" t="s">
        <v>139</v>
      </c>
      <c r="G226" t="s">
        <v>139</v>
      </c>
      <c r="H226" t="s">
        <v>139</v>
      </c>
      <c r="I226" t="s">
        <v>139</v>
      </c>
      <c r="J226" t="s">
        <v>139</v>
      </c>
      <c r="K226" t="s">
        <v>139</v>
      </c>
      <c r="L226" s="67">
        <v>0</v>
      </c>
    </row>
    <row r="227" spans="1:12" hidden="1" x14ac:dyDescent="0.2">
      <c r="A227" t="s">
        <v>415</v>
      </c>
      <c r="B227" t="s">
        <v>415</v>
      </c>
      <c r="C227" s="68" t="s">
        <v>559</v>
      </c>
      <c r="D227" t="s">
        <v>420</v>
      </c>
      <c r="E227" s="68">
        <v>520019</v>
      </c>
      <c r="F227" t="s">
        <v>139</v>
      </c>
      <c r="G227" t="s">
        <v>139</v>
      </c>
      <c r="H227" t="s">
        <v>139</v>
      </c>
      <c r="I227" t="s">
        <v>139</v>
      </c>
      <c r="J227" t="s">
        <v>139</v>
      </c>
      <c r="K227" t="s">
        <v>139</v>
      </c>
      <c r="L227" s="67">
        <v>0</v>
      </c>
    </row>
    <row r="228" spans="1:12" hidden="1" x14ac:dyDescent="0.2">
      <c r="C228" s="68"/>
      <c r="D228" t="s">
        <v>421</v>
      </c>
      <c r="E228" s="68" t="s">
        <v>412</v>
      </c>
      <c r="F228" t="s">
        <v>139</v>
      </c>
      <c r="G228" t="s">
        <v>139</v>
      </c>
      <c r="H228" t="s">
        <v>139</v>
      </c>
      <c r="I228" t="s">
        <v>139</v>
      </c>
      <c r="J228" t="s">
        <v>139</v>
      </c>
      <c r="K228" t="s">
        <v>139</v>
      </c>
      <c r="L228" s="67">
        <v>6</v>
      </c>
    </row>
    <row r="229" spans="1:12" hidden="1" x14ac:dyDescent="0.2">
      <c r="A229" t="s">
        <v>423</v>
      </c>
      <c r="B229" t="s">
        <v>423</v>
      </c>
      <c r="C229" s="66">
        <v>4526</v>
      </c>
      <c r="D229" t="s">
        <v>422</v>
      </c>
      <c r="E229" s="68">
        <v>520021</v>
      </c>
      <c r="F229" t="s">
        <v>139</v>
      </c>
      <c r="G229" t="s">
        <v>139</v>
      </c>
      <c r="H229" t="s">
        <v>139</v>
      </c>
      <c r="I229" t="s">
        <v>139</v>
      </c>
      <c r="J229" t="s">
        <v>139</v>
      </c>
      <c r="K229" t="s">
        <v>139</v>
      </c>
      <c r="L229" s="67">
        <v>22</v>
      </c>
    </row>
    <row r="230" spans="1:12" hidden="1" x14ac:dyDescent="0.2">
      <c r="A230" t="s">
        <v>423</v>
      </c>
      <c r="B230" t="s">
        <v>423</v>
      </c>
      <c r="C230" s="66">
        <v>4506</v>
      </c>
      <c r="D230" t="s">
        <v>362</v>
      </c>
      <c r="E230" s="68" t="s">
        <v>361</v>
      </c>
      <c r="F230" t="s">
        <v>139</v>
      </c>
      <c r="G230" t="s">
        <v>139</v>
      </c>
      <c r="H230" t="s">
        <v>139</v>
      </c>
      <c r="I230" t="s">
        <v>139</v>
      </c>
      <c r="J230" t="s">
        <v>139</v>
      </c>
      <c r="K230" t="s">
        <v>139</v>
      </c>
      <c r="L230" s="67">
        <v>88</v>
      </c>
    </row>
    <row r="231" spans="1:12" hidden="1" x14ac:dyDescent="0.2">
      <c r="A231" t="s">
        <v>423</v>
      </c>
      <c r="B231" t="s">
        <v>423</v>
      </c>
      <c r="C231" s="66">
        <v>4516</v>
      </c>
      <c r="D231" t="s">
        <v>366</v>
      </c>
      <c r="E231" s="68" t="s">
        <v>365</v>
      </c>
      <c r="L231" s="67">
        <v>0</v>
      </c>
    </row>
    <row r="232" spans="1:12" hidden="1" x14ac:dyDescent="0.2">
      <c r="A232" t="s">
        <v>423</v>
      </c>
      <c r="B232" t="s">
        <v>423</v>
      </c>
      <c r="C232" s="68" t="s">
        <v>559</v>
      </c>
      <c r="D232" t="s">
        <v>368</v>
      </c>
      <c r="E232" s="68" t="s">
        <v>367</v>
      </c>
      <c r="F232" t="s">
        <v>139</v>
      </c>
      <c r="G232" t="s">
        <v>139</v>
      </c>
      <c r="H232" t="s">
        <v>139</v>
      </c>
      <c r="I232" t="s">
        <v>139</v>
      </c>
      <c r="J232" t="s">
        <v>139</v>
      </c>
      <c r="K232" t="s">
        <v>139</v>
      </c>
      <c r="L232" s="67">
        <v>50</v>
      </c>
    </row>
    <row r="233" spans="1:12" hidden="1" x14ac:dyDescent="0.2">
      <c r="A233" t="s">
        <v>423</v>
      </c>
      <c r="B233" t="s">
        <v>423</v>
      </c>
      <c r="C233" s="68" t="s">
        <v>559</v>
      </c>
      <c r="D233" t="s">
        <v>372</v>
      </c>
      <c r="E233" s="68" t="s">
        <v>371</v>
      </c>
      <c r="F233" t="s">
        <v>139</v>
      </c>
      <c r="G233" t="s">
        <v>139</v>
      </c>
      <c r="H233" t="s">
        <v>139</v>
      </c>
      <c r="I233" t="s">
        <v>139</v>
      </c>
      <c r="J233" t="s">
        <v>139</v>
      </c>
      <c r="K233" t="s">
        <v>139</v>
      </c>
      <c r="L233" s="67">
        <v>16</v>
      </c>
    </row>
    <row r="234" spans="1:12" hidden="1" x14ac:dyDescent="0.2">
      <c r="A234" t="s">
        <v>423</v>
      </c>
      <c r="B234" t="s">
        <v>423</v>
      </c>
      <c r="C234" s="68" t="s">
        <v>559</v>
      </c>
      <c r="D234" t="s">
        <v>374</v>
      </c>
      <c r="E234" s="68" t="s">
        <v>373</v>
      </c>
      <c r="F234" t="s">
        <v>139</v>
      </c>
      <c r="G234" t="s">
        <v>139</v>
      </c>
      <c r="H234" t="s">
        <v>139</v>
      </c>
      <c r="I234" t="s">
        <v>139</v>
      </c>
      <c r="J234" t="s">
        <v>139</v>
      </c>
      <c r="K234" t="s">
        <v>139</v>
      </c>
      <c r="L234" s="67">
        <v>106</v>
      </c>
    </row>
    <row r="235" spans="1:12" hidden="1" x14ac:dyDescent="0.2">
      <c r="A235" t="s">
        <v>423</v>
      </c>
      <c r="B235" t="s">
        <v>423</v>
      </c>
      <c r="C235" s="68" t="s">
        <v>559</v>
      </c>
      <c r="D235" t="s">
        <v>414</v>
      </c>
      <c r="E235" s="68">
        <v>125115</v>
      </c>
      <c r="F235" t="s">
        <v>139</v>
      </c>
      <c r="G235" t="s">
        <v>139</v>
      </c>
      <c r="H235" t="s">
        <v>139</v>
      </c>
      <c r="I235" t="s">
        <v>139</v>
      </c>
      <c r="J235" t="s">
        <v>139</v>
      </c>
      <c r="K235" t="s">
        <v>139</v>
      </c>
      <c r="L235" s="67">
        <v>-31</v>
      </c>
    </row>
    <row r="236" spans="1:12" hidden="1" x14ac:dyDescent="0.2">
      <c r="A236" t="s">
        <v>423</v>
      </c>
      <c r="B236" t="s">
        <v>423</v>
      </c>
      <c r="C236" s="68" t="s">
        <v>361</v>
      </c>
      <c r="E236" s="68"/>
      <c r="L236" s="67"/>
    </row>
    <row r="237" spans="1:12" hidden="1" x14ac:dyDescent="0.2">
      <c r="A237" t="s">
        <v>423</v>
      </c>
      <c r="B237" t="s">
        <v>423</v>
      </c>
      <c r="C237" s="68" t="s">
        <v>559</v>
      </c>
      <c r="D237" t="s">
        <v>424</v>
      </c>
      <c r="E237" s="66">
        <v>4526</v>
      </c>
      <c r="F237" t="s">
        <v>139</v>
      </c>
      <c r="G237" t="s">
        <v>139</v>
      </c>
      <c r="H237" t="s">
        <v>139</v>
      </c>
      <c r="I237" t="s">
        <v>139</v>
      </c>
      <c r="J237" t="s">
        <v>139</v>
      </c>
      <c r="K237" t="s">
        <v>139</v>
      </c>
      <c r="L237" s="67">
        <v>482</v>
      </c>
    </row>
    <row r="238" spans="1:12" hidden="1" x14ac:dyDescent="0.2">
      <c r="A238" t="s">
        <v>423</v>
      </c>
      <c r="B238" t="s">
        <v>423</v>
      </c>
      <c r="C238" s="68" t="s">
        <v>559</v>
      </c>
      <c r="D238" t="s">
        <v>425</v>
      </c>
      <c r="E238" s="66">
        <v>4506</v>
      </c>
      <c r="F238" t="s">
        <v>139</v>
      </c>
      <c r="G238" t="s">
        <v>139</v>
      </c>
      <c r="H238" t="s">
        <v>139</v>
      </c>
      <c r="I238" t="s">
        <v>139</v>
      </c>
      <c r="J238" t="s">
        <v>139</v>
      </c>
      <c r="K238" t="s">
        <v>139</v>
      </c>
      <c r="L238" s="67">
        <v>499</v>
      </c>
    </row>
    <row r="239" spans="1:12" hidden="1" x14ac:dyDescent="0.2">
      <c r="A239" t="s">
        <v>423</v>
      </c>
      <c r="B239" t="s">
        <v>423</v>
      </c>
      <c r="C239" s="68" t="s">
        <v>559</v>
      </c>
      <c r="D239" t="s">
        <v>426</v>
      </c>
      <c r="E239" s="66">
        <v>4516</v>
      </c>
      <c r="F239" t="s">
        <v>139</v>
      </c>
      <c r="G239" t="s">
        <v>139</v>
      </c>
      <c r="H239" t="s">
        <v>139</v>
      </c>
      <c r="I239" t="s">
        <v>139</v>
      </c>
      <c r="J239" t="s">
        <v>139</v>
      </c>
      <c r="K239" t="s">
        <v>139</v>
      </c>
      <c r="L239" s="67">
        <v>485</v>
      </c>
    </row>
    <row r="240" spans="1:12" hidden="1" x14ac:dyDescent="0.2">
      <c r="A240" t="s">
        <v>423</v>
      </c>
      <c r="B240" t="s">
        <v>423</v>
      </c>
      <c r="C240" s="68" t="s">
        <v>559</v>
      </c>
      <c r="D240" t="s">
        <v>419</v>
      </c>
      <c r="E240" s="68">
        <v>42000</v>
      </c>
      <c r="F240" t="s">
        <v>139</v>
      </c>
      <c r="G240" t="s">
        <v>139</v>
      </c>
      <c r="H240" t="s">
        <v>139</v>
      </c>
      <c r="I240" t="s">
        <v>139</v>
      </c>
      <c r="J240" t="s">
        <v>139</v>
      </c>
      <c r="K240" t="s">
        <v>139</v>
      </c>
      <c r="L240" s="67">
        <v>-22</v>
      </c>
    </row>
    <row r="241" spans="1:12" hidden="1" x14ac:dyDescent="0.2">
      <c r="C241" s="68"/>
      <c r="D241" t="s">
        <v>420</v>
      </c>
      <c r="E241" s="68">
        <v>520019</v>
      </c>
      <c r="F241" t="s">
        <v>139</v>
      </c>
      <c r="G241" t="s">
        <v>139</v>
      </c>
      <c r="H241" t="s">
        <v>139</v>
      </c>
      <c r="I241" t="s">
        <v>139</v>
      </c>
      <c r="J241" t="s">
        <v>139</v>
      </c>
      <c r="K241" t="s">
        <v>139</v>
      </c>
      <c r="L241" s="67">
        <v>-22</v>
      </c>
    </row>
    <row r="242" spans="1:12" hidden="1" x14ac:dyDescent="0.2">
      <c r="A242" t="s">
        <v>428</v>
      </c>
      <c r="B242" t="s">
        <v>428</v>
      </c>
      <c r="C242" s="66">
        <v>2774</v>
      </c>
      <c r="D242" t="s">
        <v>427</v>
      </c>
      <c r="E242" s="68" t="s">
        <v>412</v>
      </c>
      <c r="F242" t="s">
        <v>139</v>
      </c>
      <c r="G242" t="s">
        <v>139</v>
      </c>
      <c r="H242" t="s">
        <v>139</v>
      </c>
      <c r="I242" t="s">
        <v>139</v>
      </c>
      <c r="J242" t="s">
        <v>139</v>
      </c>
      <c r="K242" t="s">
        <v>139</v>
      </c>
      <c r="L242" s="67">
        <v>-22</v>
      </c>
    </row>
    <row r="243" spans="1:12" hidden="1" x14ac:dyDescent="0.2">
      <c r="A243" t="s">
        <v>428</v>
      </c>
      <c r="B243" t="s">
        <v>428</v>
      </c>
      <c r="C243" s="66">
        <v>2874</v>
      </c>
      <c r="D243" t="s">
        <v>421</v>
      </c>
      <c r="E243" s="68">
        <v>520021</v>
      </c>
      <c r="F243" t="s">
        <v>139</v>
      </c>
      <c r="G243" t="s">
        <v>139</v>
      </c>
      <c r="H243" t="s">
        <v>139</v>
      </c>
      <c r="I243" t="s">
        <v>139</v>
      </c>
      <c r="J243" t="s">
        <v>139</v>
      </c>
      <c r="K243" t="s">
        <v>139</v>
      </c>
      <c r="L243" s="67">
        <v>-12</v>
      </c>
    </row>
    <row r="244" spans="1:12" hidden="1" x14ac:dyDescent="0.2">
      <c r="A244" t="s">
        <v>428</v>
      </c>
      <c r="B244" t="s">
        <v>428</v>
      </c>
      <c r="C244" s="68" t="s">
        <v>559</v>
      </c>
      <c r="D244" t="s">
        <v>362</v>
      </c>
      <c r="E244" s="68" t="s">
        <v>361</v>
      </c>
      <c r="F244" t="s">
        <v>139</v>
      </c>
      <c r="G244" t="s">
        <v>139</v>
      </c>
      <c r="H244" t="s">
        <v>139</v>
      </c>
      <c r="I244" t="s">
        <v>139</v>
      </c>
      <c r="J244" t="s">
        <v>139</v>
      </c>
      <c r="K244" t="s">
        <v>139</v>
      </c>
      <c r="L244" s="67">
        <v>88</v>
      </c>
    </row>
    <row r="245" spans="1:12" hidden="1" x14ac:dyDescent="0.2">
      <c r="A245" t="s">
        <v>428</v>
      </c>
      <c r="B245" t="s">
        <v>428</v>
      </c>
      <c r="C245" s="68" t="s">
        <v>559</v>
      </c>
      <c r="D245" t="s">
        <v>366</v>
      </c>
      <c r="E245" s="68" t="s">
        <v>365</v>
      </c>
      <c r="L245" s="67">
        <v>0</v>
      </c>
    </row>
    <row r="246" spans="1:12" hidden="1" x14ac:dyDescent="0.2">
      <c r="A246" t="s">
        <v>428</v>
      </c>
      <c r="B246" t="s">
        <v>428</v>
      </c>
      <c r="C246" s="68" t="s">
        <v>559</v>
      </c>
      <c r="D246" t="s">
        <v>368</v>
      </c>
      <c r="E246" s="68" t="s">
        <v>367</v>
      </c>
      <c r="F246" t="s">
        <v>139</v>
      </c>
      <c r="G246" t="s">
        <v>139</v>
      </c>
      <c r="H246" t="s">
        <v>139</v>
      </c>
      <c r="I246" t="s">
        <v>139</v>
      </c>
      <c r="J246" t="s">
        <v>139</v>
      </c>
      <c r="K246" t="s">
        <v>139</v>
      </c>
      <c r="L246" s="67">
        <v>50</v>
      </c>
    </row>
    <row r="247" spans="1:12" hidden="1" x14ac:dyDescent="0.2">
      <c r="A247" t="s">
        <v>428</v>
      </c>
      <c r="B247" t="s">
        <v>428</v>
      </c>
      <c r="C247" s="68" t="s">
        <v>559</v>
      </c>
      <c r="D247" t="s">
        <v>372</v>
      </c>
      <c r="E247" s="68" t="s">
        <v>371</v>
      </c>
      <c r="F247" t="s">
        <v>139</v>
      </c>
      <c r="G247" t="s">
        <v>139</v>
      </c>
      <c r="H247" t="s">
        <v>139</v>
      </c>
      <c r="I247" t="s">
        <v>139</v>
      </c>
      <c r="J247" t="s">
        <v>139</v>
      </c>
      <c r="K247" t="s">
        <v>139</v>
      </c>
      <c r="L247" s="67">
        <v>16</v>
      </c>
    </row>
    <row r="248" spans="1:12" hidden="1" x14ac:dyDescent="0.2">
      <c r="A248" t="s">
        <v>428</v>
      </c>
      <c r="B248" t="s">
        <v>428</v>
      </c>
      <c r="C248" s="68" t="s">
        <v>361</v>
      </c>
      <c r="D248" t="s">
        <v>374</v>
      </c>
      <c r="E248" s="68" t="s">
        <v>373</v>
      </c>
      <c r="F248" t="s">
        <v>139</v>
      </c>
      <c r="G248" t="s">
        <v>139</v>
      </c>
      <c r="H248" t="s">
        <v>139</v>
      </c>
      <c r="I248" t="s">
        <v>139</v>
      </c>
      <c r="J248" t="s">
        <v>139</v>
      </c>
      <c r="K248" t="s">
        <v>139</v>
      </c>
      <c r="L248" s="67">
        <v>106</v>
      </c>
    </row>
    <row r="249" spans="1:12" hidden="1" x14ac:dyDescent="0.2">
      <c r="A249" t="s">
        <v>428</v>
      </c>
      <c r="B249" t="s">
        <v>428</v>
      </c>
      <c r="C249" s="68" t="s">
        <v>559</v>
      </c>
      <c r="D249" t="s">
        <v>414</v>
      </c>
      <c r="E249" s="68">
        <v>125115</v>
      </c>
      <c r="F249" t="s">
        <v>139</v>
      </c>
      <c r="G249" t="s">
        <v>139</v>
      </c>
      <c r="H249" t="s">
        <v>139</v>
      </c>
      <c r="I249" t="s">
        <v>139</v>
      </c>
      <c r="J249" t="s">
        <v>139</v>
      </c>
      <c r="K249" t="s">
        <v>139</v>
      </c>
      <c r="L249" s="67">
        <v>-31</v>
      </c>
    </row>
    <row r="250" spans="1:12" hidden="1" x14ac:dyDescent="0.2">
      <c r="A250" t="s">
        <v>428</v>
      </c>
      <c r="B250" t="s">
        <v>428</v>
      </c>
      <c r="C250" s="68" t="s">
        <v>559</v>
      </c>
      <c r="E250" s="68"/>
      <c r="L250" s="67"/>
    </row>
    <row r="251" spans="1:12" hidden="1" x14ac:dyDescent="0.2">
      <c r="A251" t="s">
        <v>428</v>
      </c>
      <c r="B251" t="s">
        <v>428</v>
      </c>
      <c r="C251" s="68" t="s">
        <v>559</v>
      </c>
      <c r="D251" t="s">
        <v>429</v>
      </c>
      <c r="E251" s="66">
        <v>2774</v>
      </c>
      <c r="F251" t="s">
        <v>139</v>
      </c>
      <c r="G251" t="s">
        <v>139</v>
      </c>
      <c r="H251" t="s">
        <v>139</v>
      </c>
      <c r="I251" t="s">
        <v>139</v>
      </c>
      <c r="J251" t="s">
        <v>139</v>
      </c>
      <c r="K251" t="s">
        <v>139</v>
      </c>
      <c r="L251" s="67">
        <v>891</v>
      </c>
    </row>
    <row r="252" spans="1:12" hidden="1" x14ac:dyDescent="0.2">
      <c r="A252" t="s">
        <v>428</v>
      </c>
      <c r="B252" t="s">
        <v>428</v>
      </c>
      <c r="C252" s="68" t="s">
        <v>559</v>
      </c>
      <c r="D252" t="s">
        <v>430</v>
      </c>
      <c r="E252" s="66">
        <v>2874</v>
      </c>
      <c r="F252" t="s">
        <v>139</v>
      </c>
      <c r="G252" t="s">
        <v>139</v>
      </c>
      <c r="H252" t="s">
        <v>139</v>
      </c>
      <c r="I252" t="s">
        <v>139</v>
      </c>
      <c r="J252" t="s">
        <v>139</v>
      </c>
      <c r="K252" t="s">
        <v>139</v>
      </c>
      <c r="L252" s="67">
        <v>935</v>
      </c>
    </row>
    <row r="253" spans="1:12" hidden="1" x14ac:dyDescent="0.2">
      <c r="C253" s="68"/>
      <c r="D253" t="s">
        <v>419</v>
      </c>
      <c r="E253" s="68">
        <v>42000</v>
      </c>
      <c r="F253" t="s">
        <v>139</v>
      </c>
      <c r="G253" t="s">
        <v>139</v>
      </c>
      <c r="H253" t="s">
        <v>139</v>
      </c>
      <c r="I253" t="s">
        <v>139</v>
      </c>
      <c r="J253" t="s">
        <v>139</v>
      </c>
      <c r="K253" t="s">
        <v>139</v>
      </c>
      <c r="L253" s="67">
        <v>0</v>
      </c>
    </row>
    <row r="254" spans="1:12" hidden="1" x14ac:dyDescent="0.2">
      <c r="A254" t="s">
        <v>431</v>
      </c>
      <c r="B254" t="s">
        <v>431</v>
      </c>
      <c r="C254" s="66">
        <v>2773</v>
      </c>
      <c r="D254" t="s">
        <v>420</v>
      </c>
      <c r="E254" s="68">
        <v>520019</v>
      </c>
      <c r="F254" t="s">
        <v>139</v>
      </c>
      <c r="G254" t="s">
        <v>139</v>
      </c>
      <c r="H254" t="s">
        <v>139</v>
      </c>
      <c r="I254" t="s">
        <v>139</v>
      </c>
      <c r="J254" t="s">
        <v>139</v>
      </c>
      <c r="K254" t="s">
        <v>139</v>
      </c>
      <c r="L254" s="67">
        <v>0</v>
      </c>
    </row>
    <row r="255" spans="1:12" hidden="1" x14ac:dyDescent="0.2">
      <c r="A255" t="s">
        <v>431</v>
      </c>
      <c r="B255" t="s">
        <v>431</v>
      </c>
      <c r="C255" s="66">
        <v>2873</v>
      </c>
      <c r="D255" t="s">
        <v>421</v>
      </c>
      <c r="E255" s="68" t="s">
        <v>412</v>
      </c>
      <c r="F255" t="s">
        <v>139</v>
      </c>
      <c r="G255" t="s">
        <v>139</v>
      </c>
      <c r="H255" t="s">
        <v>139</v>
      </c>
      <c r="I255" t="s">
        <v>139</v>
      </c>
      <c r="J255" t="s">
        <v>139</v>
      </c>
      <c r="K255" t="s">
        <v>139</v>
      </c>
      <c r="L255" s="67">
        <v>6</v>
      </c>
    </row>
    <row r="256" spans="1:12" hidden="1" x14ac:dyDescent="0.2">
      <c r="A256" t="s">
        <v>431</v>
      </c>
      <c r="B256" t="s">
        <v>431</v>
      </c>
      <c r="C256" s="66">
        <v>8300130</v>
      </c>
      <c r="D256" t="s">
        <v>422</v>
      </c>
      <c r="E256" s="68">
        <v>520021</v>
      </c>
      <c r="F256" t="s">
        <v>139</v>
      </c>
      <c r="G256" t="s">
        <v>139</v>
      </c>
      <c r="H256" t="s">
        <v>139</v>
      </c>
      <c r="I256" t="s">
        <v>139</v>
      </c>
      <c r="J256" t="s">
        <v>139</v>
      </c>
      <c r="K256" t="s">
        <v>139</v>
      </c>
      <c r="L256" s="67">
        <v>22</v>
      </c>
    </row>
    <row r="257" spans="1:12" hidden="1" x14ac:dyDescent="0.2">
      <c r="A257" t="s">
        <v>431</v>
      </c>
      <c r="B257" t="s">
        <v>431</v>
      </c>
      <c r="C257" s="68" t="s">
        <v>250</v>
      </c>
      <c r="D257" t="s">
        <v>362</v>
      </c>
      <c r="E257" s="68" t="s">
        <v>361</v>
      </c>
      <c r="F257" t="s">
        <v>139</v>
      </c>
      <c r="G257" t="s">
        <v>139</v>
      </c>
      <c r="H257" t="s">
        <v>139</v>
      </c>
      <c r="I257" t="s">
        <v>139</v>
      </c>
      <c r="J257" t="s">
        <v>139</v>
      </c>
      <c r="K257" t="s">
        <v>139</v>
      </c>
      <c r="L257" s="67">
        <v>88</v>
      </c>
    </row>
    <row r="258" spans="1:12" hidden="1" x14ac:dyDescent="0.2">
      <c r="A258" t="s">
        <v>431</v>
      </c>
      <c r="B258" t="s">
        <v>431</v>
      </c>
      <c r="C258" s="66">
        <v>8700130</v>
      </c>
      <c r="D258" t="s">
        <v>366</v>
      </c>
      <c r="E258" s="68" t="s">
        <v>365</v>
      </c>
      <c r="L258" s="67">
        <v>0</v>
      </c>
    </row>
    <row r="259" spans="1:12" hidden="1" x14ac:dyDescent="0.2">
      <c r="A259" t="s">
        <v>431</v>
      </c>
      <c r="B259" t="s">
        <v>431</v>
      </c>
      <c r="C259" s="68" t="s">
        <v>256</v>
      </c>
      <c r="D259" t="s">
        <v>368</v>
      </c>
      <c r="E259" s="68" t="s">
        <v>367</v>
      </c>
      <c r="F259" t="s">
        <v>139</v>
      </c>
      <c r="G259" t="s">
        <v>139</v>
      </c>
      <c r="H259" t="s">
        <v>139</v>
      </c>
      <c r="I259" t="s">
        <v>139</v>
      </c>
      <c r="J259" t="s">
        <v>139</v>
      </c>
      <c r="K259" t="s">
        <v>139</v>
      </c>
      <c r="L259" s="67">
        <v>50</v>
      </c>
    </row>
    <row r="260" spans="1:12" hidden="1" x14ac:dyDescent="0.2">
      <c r="A260" t="s">
        <v>431</v>
      </c>
      <c r="B260" t="s">
        <v>431</v>
      </c>
      <c r="C260" s="66">
        <v>8700280</v>
      </c>
      <c r="D260" t="s">
        <v>372</v>
      </c>
      <c r="E260" s="68" t="s">
        <v>371</v>
      </c>
      <c r="F260" t="s">
        <v>139</v>
      </c>
      <c r="G260" t="s">
        <v>139</v>
      </c>
      <c r="H260" t="s">
        <v>139</v>
      </c>
      <c r="I260" t="s">
        <v>139</v>
      </c>
      <c r="J260" t="s">
        <v>139</v>
      </c>
      <c r="K260" t="s">
        <v>139</v>
      </c>
      <c r="L260" s="67">
        <v>16</v>
      </c>
    </row>
    <row r="261" spans="1:12" hidden="1" x14ac:dyDescent="0.2">
      <c r="A261" t="s">
        <v>431</v>
      </c>
      <c r="B261" t="s">
        <v>431</v>
      </c>
      <c r="C261" s="68" t="s">
        <v>259</v>
      </c>
      <c r="D261" t="s">
        <v>374</v>
      </c>
      <c r="E261" s="68" t="s">
        <v>373</v>
      </c>
      <c r="F261" t="s">
        <v>139</v>
      </c>
      <c r="G261" t="s">
        <v>139</v>
      </c>
      <c r="H261" t="s">
        <v>139</v>
      </c>
      <c r="I261" t="s">
        <v>139</v>
      </c>
      <c r="J261" t="s">
        <v>139</v>
      </c>
      <c r="K261" t="s">
        <v>139</v>
      </c>
      <c r="L261" s="67">
        <v>106</v>
      </c>
    </row>
    <row r="262" spans="1:12" hidden="1" x14ac:dyDescent="0.2">
      <c r="A262" t="s">
        <v>431</v>
      </c>
      <c r="B262" t="s">
        <v>431</v>
      </c>
      <c r="C262" s="68" t="s">
        <v>559</v>
      </c>
      <c r="D262" t="s">
        <v>414</v>
      </c>
      <c r="E262" s="68">
        <v>125115</v>
      </c>
      <c r="F262" t="s">
        <v>139</v>
      </c>
      <c r="G262" t="s">
        <v>139</v>
      </c>
      <c r="H262" t="s">
        <v>139</v>
      </c>
      <c r="I262" t="s">
        <v>139</v>
      </c>
      <c r="J262" t="s">
        <v>139</v>
      </c>
      <c r="K262" t="s">
        <v>139</v>
      </c>
      <c r="L262" s="67">
        <v>-31</v>
      </c>
    </row>
    <row r="263" spans="1:12" hidden="1" x14ac:dyDescent="0.2">
      <c r="A263" t="s">
        <v>431</v>
      </c>
      <c r="B263" t="s">
        <v>431</v>
      </c>
      <c r="C263" s="68" t="s">
        <v>559</v>
      </c>
      <c r="E263" s="68"/>
      <c r="L263" s="67"/>
    </row>
    <row r="264" spans="1:12" hidden="1" x14ac:dyDescent="0.2">
      <c r="A264" t="s">
        <v>431</v>
      </c>
      <c r="B264" t="s">
        <v>431</v>
      </c>
      <c r="C264" s="68" t="s">
        <v>559</v>
      </c>
      <c r="D264" t="s">
        <v>432</v>
      </c>
      <c r="E264" s="66">
        <v>2773</v>
      </c>
      <c r="F264" t="s">
        <v>139</v>
      </c>
      <c r="G264" t="s">
        <v>139</v>
      </c>
      <c r="H264" t="s">
        <v>139</v>
      </c>
      <c r="I264" t="s">
        <v>139</v>
      </c>
      <c r="J264" t="s">
        <v>139</v>
      </c>
      <c r="K264" t="s">
        <v>139</v>
      </c>
      <c r="L264" s="67">
        <v>725</v>
      </c>
    </row>
    <row r="265" spans="1:12" hidden="1" x14ac:dyDescent="0.2">
      <c r="A265" t="s">
        <v>431</v>
      </c>
      <c r="B265" t="s">
        <v>431</v>
      </c>
      <c r="C265" s="68" t="s">
        <v>559</v>
      </c>
      <c r="D265" t="s">
        <v>433</v>
      </c>
      <c r="E265" s="66">
        <v>2873</v>
      </c>
      <c r="F265" t="s">
        <v>139</v>
      </c>
      <c r="G265" t="s">
        <v>139</v>
      </c>
      <c r="H265" t="s">
        <v>139</v>
      </c>
      <c r="I265" t="s">
        <v>139</v>
      </c>
      <c r="J265" t="s">
        <v>139</v>
      </c>
      <c r="K265" t="s">
        <v>139</v>
      </c>
      <c r="L265" s="67">
        <v>763</v>
      </c>
    </row>
    <row r="266" spans="1:12" x14ac:dyDescent="0.2">
      <c r="A266" t="s">
        <v>431</v>
      </c>
      <c r="B266" t="s">
        <v>431</v>
      </c>
      <c r="C266" s="68" t="s">
        <v>559</v>
      </c>
      <c r="D266" t="s">
        <v>249</v>
      </c>
      <c r="E266" s="66">
        <v>8300130</v>
      </c>
      <c r="F266" t="s">
        <v>139</v>
      </c>
      <c r="G266" t="s">
        <v>139</v>
      </c>
      <c r="H266" t="s">
        <v>139</v>
      </c>
      <c r="I266" t="s">
        <v>139</v>
      </c>
      <c r="J266" t="s">
        <v>139</v>
      </c>
      <c r="K266" t="s">
        <v>139</v>
      </c>
      <c r="L266" s="67">
        <v>147</v>
      </c>
    </row>
    <row r="267" spans="1:12" x14ac:dyDescent="0.2">
      <c r="A267" t="s">
        <v>431</v>
      </c>
      <c r="B267" t="s">
        <v>431</v>
      </c>
      <c r="C267" s="68" t="s">
        <v>559</v>
      </c>
      <c r="D267" t="s">
        <v>251</v>
      </c>
      <c r="E267" s="68" t="s">
        <v>250</v>
      </c>
      <c r="F267" t="s">
        <v>139</v>
      </c>
      <c r="G267" t="s">
        <v>139</v>
      </c>
      <c r="H267" t="s">
        <v>139</v>
      </c>
      <c r="I267" t="s">
        <v>139</v>
      </c>
      <c r="J267" t="s">
        <v>139</v>
      </c>
      <c r="K267" t="s">
        <v>139</v>
      </c>
      <c r="L267" s="67">
        <v>147</v>
      </c>
    </row>
    <row r="268" spans="1:12" x14ac:dyDescent="0.2">
      <c r="A268" t="s">
        <v>431</v>
      </c>
      <c r="B268" t="s">
        <v>431</v>
      </c>
      <c r="C268" s="68" t="s">
        <v>559</v>
      </c>
      <c r="D268" t="s">
        <v>255</v>
      </c>
      <c r="E268" s="66">
        <v>8700130</v>
      </c>
      <c r="F268" t="s">
        <v>139</v>
      </c>
      <c r="G268" t="s">
        <v>139</v>
      </c>
      <c r="H268" t="s">
        <v>139</v>
      </c>
      <c r="I268" t="s">
        <v>139</v>
      </c>
      <c r="J268" t="s">
        <v>139</v>
      </c>
      <c r="K268" t="s">
        <v>139</v>
      </c>
      <c r="L268" s="67">
        <v>161</v>
      </c>
    </row>
    <row r="269" spans="1:12" x14ac:dyDescent="0.2">
      <c r="A269" t="s">
        <v>431</v>
      </c>
      <c r="B269" t="s">
        <v>431</v>
      </c>
      <c r="C269" s="68" t="s">
        <v>361</v>
      </c>
      <c r="D269" t="s">
        <v>257</v>
      </c>
      <c r="E269" s="68" t="s">
        <v>256</v>
      </c>
      <c r="F269" t="s">
        <v>139</v>
      </c>
      <c r="G269" t="s">
        <v>139</v>
      </c>
      <c r="H269" t="s">
        <v>139</v>
      </c>
      <c r="I269" t="s">
        <v>139</v>
      </c>
      <c r="J269" t="s">
        <v>139</v>
      </c>
      <c r="K269" t="s">
        <v>139</v>
      </c>
      <c r="L269" s="67">
        <v>161</v>
      </c>
    </row>
    <row r="270" spans="1:12" x14ac:dyDescent="0.2">
      <c r="A270" t="s">
        <v>431</v>
      </c>
      <c r="B270" t="s">
        <v>431</v>
      </c>
      <c r="C270" s="68" t="s">
        <v>559</v>
      </c>
      <c r="D270" t="s">
        <v>258</v>
      </c>
      <c r="E270" s="66">
        <v>8700280</v>
      </c>
      <c r="F270" t="s">
        <v>139</v>
      </c>
      <c r="G270" t="s">
        <v>139</v>
      </c>
      <c r="H270" t="s">
        <v>139</v>
      </c>
      <c r="I270" t="s">
        <v>139</v>
      </c>
      <c r="J270" t="s">
        <v>139</v>
      </c>
      <c r="K270" t="s">
        <v>139</v>
      </c>
      <c r="L270" s="67">
        <v>239</v>
      </c>
    </row>
    <row r="271" spans="1:12" x14ac:dyDescent="0.2">
      <c r="A271" t="s">
        <v>431</v>
      </c>
      <c r="B271" t="s">
        <v>431</v>
      </c>
      <c r="C271" s="68" t="s">
        <v>559</v>
      </c>
      <c r="D271" t="s">
        <v>260</v>
      </c>
      <c r="E271" s="68" t="s">
        <v>259</v>
      </c>
      <c r="F271" t="s">
        <v>139</v>
      </c>
      <c r="G271" t="s">
        <v>139</v>
      </c>
      <c r="H271" t="s">
        <v>139</v>
      </c>
      <c r="I271" t="s">
        <v>139</v>
      </c>
      <c r="J271" t="s">
        <v>139</v>
      </c>
      <c r="K271" t="s">
        <v>139</v>
      </c>
      <c r="L271" s="67">
        <v>239</v>
      </c>
    </row>
    <row r="272" spans="1:12" hidden="1" x14ac:dyDescent="0.2">
      <c r="A272" t="s">
        <v>431</v>
      </c>
      <c r="B272" t="s">
        <v>431</v>
      </c>
      <c r="C272" s="68" t="s">
        <v>559</v>
      </c>
      <c r="D272" t="s">
        <v>352</v>
      </c>
      <c r="E272" s="68">
        <v>42000</v>
      </c>
      <c r="F272" t="s">
        <v>139</v>
      </c>
      <c r="G272" t="s">
        <v>139</v>
      </c>
      <c r="H272" t="s">
        <v>139</v>
      </c>
      <c r="I272" t="s">
        <v>139</v>
      </c>
      <c r="J272" t="s">
        <v>139</v>
      </c>
      <c r="K272" t="s">
        <v>139</v>
      </c>
      <c r="L272" s="67">
        <v>0</v>
      </c>
    </row>
    <row r="273" spans="1:12" hidden="1" x14ac:dyDescent="0.2">
      <c r="A273" t="s">
        <v>431</v>
      </c>
      <c r="B273" t="s">
        <v>431</v>
      </c>
      <c r="C273" s="68" t="s">
        <v>559</v>
      </c>
      <c r="D273" t="s">
        <v>272</v>
      </c>
      <c r="E273" s="68" t="s">
        <v>271</v>
      </c>
      <c r="F273" t="s">
        <v>139</v>
      </c>
      <c r="G273" t="s">
        <v>139</v>
      </c>
      <c r="H273" t="s">
        <v>139</v>
      </c>
      <c r="I273" t="s">
        <v>139</v>
      </c>
      <c r="J273" t="s">
        <v>139</v>
      </c>
      <c r="K273" t="s">
        <v>139</v>
      </c>
      <c r="L273" s="67">
        <v>0</v>
      </c>
    </row>
    <row r="274" spans="1:12" hidden="1" x14ac:dyDescent="0.2">
      <c r="A274" t="s">
        <v>431</v>
      </c>
      <c r="B274" t="s">
        <v>431</v>
      </c>
      <c r="C274" s="68" t="s">
        <v>559</v>
      </c>
      <c r="D274" t="s">
        <v>268</v>
      </c>
      <c r="E274" s="68" t="s">
        <v>267</v>
      </c>
      <c r="F274" t="s">
        <v>139</v>
      </c>
      <c r="G274" t="s">
        <v>139</v>
      </c>
      <c r="H274" t="s">
        <v>139</v>
      </c>
      <c r="I274" t="s">
        <v>139</v>
      </c>
      <c r="J274" t="s">
        <v>139</v>
      </c>
      <c r="K274" t="s">
        <v>139</v>
      </c>
      <c r="L274" s="67">
        <v>0</v>
      </c>
    </row>
    <row r="275" spans="1:12" hidden="1" x14ac:dyDescent="0.2">
      <c r="A275" t="s">
        <v>431</v>
      </c>
      <c r="B275" t="s">
        <v>431</v>
      </c>
      <c r="C275" s="68" t="s">
        <v>559</v>
      </c>
      <c r="D275" t="s">
        <v>270</v>
      </c>
      <c r="E275" s="68" t="s">
        <v>269</v>
      </c>
      <c r="F275" t="s">
        <v>139</v>
      </c>
      <c r="G275" t="s">
        <v>139</v>
      </c>
      <c r="H275" t="s">
        <v>139</v>
      </c>
      <c r="I275" t="s">
        <v>139</v>
      </c>
      <c r="J275" t="s">
        <v>139</v>
      </c>
      <c r="K275" t="s">
        <v>139</v>
      </c>
      <c r="L275" s="67">
        <v>0</v>
      </c>
    </row>
    <row r="276" spans="1:12" hidden="1" x14ac:dyDescent="0.2">
      <c r="A276" t="s">
        <v>431</v>
      </c>
      <c r="B276" t="s">
        <v>431</v>
      </c>
      <c r="C276" s="68" t="s">
        <v>559</v>
      </c>
      <c r="D276" t="s">
        <v>354</v>
      </c>
      <c r="E276" s="68" t="s">
        <v>353</v>
      </c>
      <c r="F276" t="s">
        <v>139</v>
      </c>
      <c r="G276" t="s">
        <v>139</v>
      </c>
      <c r="H276" t="s">
        <v>139</v>
      </c>
      <c r="I276" t="s">
        <v>139</v>
      </c>
      <c r="J276" t="s">
        <v>139</v>
      </c>
      <c r="K276" t="s">
        <v>139</v>
      </c>
      <c r="L276" s="67">
        <v>6</v>
      </c>
    </row>
    <row r="277" spans="1:12" hidden="1" x14ac:dyDescent="0.2">
      <c r="A277" t="s">
        <v>431</v>
      </c>
      <c r="B277" t="s">
        <v>431</v>
      </c>
      <c r="C277" s="68" t="s">
        <v>559</v>
      </c>
      <c r="D277" t="s">
        <v>358</v>
      </c>
      <c r="E277" s="68" t="s">
        <v>357</v>
      </c>
      <c r="F277" t="s">
        <v>139</v>
      </c>
      <c r="G277" t="s">
        <v>139</v>
      </c>
      <c r="H277" t="s">
        <v>139</v>
      </c>
      <c r="I277" t="s">
        <v>139</v>
      </c>
      <c r="J277" t="s">
        <v>139</v>
      </c>
      <c r="K277" t="s">
        <v>139</v>
      </c>
      <c r="L277" s="67">
        <v>22</v>
      </c>
    </row>
    <row r="278" spans="1:12" hidden="1" x14ac:dyDescent="0.2">
      <c r="A278" t="s">
        <v>431</v>
      </c>
      <c r="B278" t="s">
        <v>431</v>
      </c>
      <c r="C278" s="68" t="s">
        <v>559</v>
      </c>
      <c r="D278" t="s">
        <v>360</v>
      </c>
      <c r="E278" s="68" t="s">
        <v>359</v>
      </c>
      <c r="F278" t="s">
        <v>139</v>
      </c>
      <c r="G278" t="s">
        <v>139</v>
      </c>
      <c r="H278" t="s">
        <v>139</v>
      </c>
      <c r="I278" t="s">
        <v>139</v>
      </c>
      <c r="J278" t="s">
        <v>139</v>
      </c>
      <c r="K278" t="s">
        <v>139</v>
      </c>
      <c r="L278" s="67">
        <v>22</v>
      </c>
    </row>
    <row r="279" spans="1:12" hidden="1" x14ac:dyDescent="0.2">
      <c r="A279" t="s">
        <v>431</v>
      </c>
      <c r="B279" t="s">
        <v>431</v>
      </c>
      <c r="C279" s="68" t="s">
        <v>559</v>
      </c>
      <c r="D279" t="s">
        <v>362</v>
      </c>
      <c r="E279" s="68" t="s">
        <v>361</v>
      </c>
      <c r="F279" t="s">
        <v>139</v>
      </c>
      <c r="G279" t="s">
        <v>139</v>
      </c>
      <c r="H279" t="s">
        <v>139</v>
      </c>
      <c r="I279" t="s">
        <v>139</v>
      </c>
      <c r="J279" t="s">
        <v>139</v>
      </c>
      <c r="K279" t="s">
        <v>139</v>
      </c>
      <c r="L279" s="67">
        <v>88</v>
      </c>
    </row>
    <row r="280" spans="1:12" hidden="1" x14ac:dyDescent="0.2">
      <c r="A280" t="s">
        <v>431</v>
      </c>
      <c r="B280" t="s">
        <v>431</v>
      </c>
      <c r="C280" s="68" t="s">
        <v>559</v>
      </c>
      <c r="D280" t="s">
        <v>364</v>
      </c>
      <c r="E280" s="68" t="s">
        <v>363</v>
      </c>
      <c r="F280" t="s">
        <v>139</v>
      </c>
      <c r="G280" t="s">
        <v>139</v>
      </c>
      <c r="H280" t="s">
        <v>139</v>
      </c>
      <c r="I280" t="s">
        <v>139</v>
      </c>
      <c r="J280" t="s">
        <v>139</v>
      </c>
      <c r="K280" t="s">
        <v>139</v>
      </c>
      <c r="L280" s="67">
        <v>0</v>
      </c>
    </row>
    <row r="281" spans="1:12" hidden="1" x14ac:dyDescent="0.2">
      <c r="C281" s="68"/>
      <c r="D281" t="s">
        <v>366</v>
      </c>
      <c r="E281" s="68" t="s">
        <v>365</v>
      </c>
      <c r="L281" s="67">
        <v>0</v>
      </c>
    </row>
    <row r="282" spans="1:12" hidden="1" x14ac:dyDescent="0.2">
      <c r="A282" t="s">
        <v>434</v>
      </c>
      <c r="B282" t="s">
        <v>435</v>
      </c>
      <c r="C282" s="66">
        <v>100023</v>
      </c>
      <c r="D282" t="s">
        <v>368</v>
      </c>
      <c r="E282" s="68" t="s">
        <v>367</v>
      </c>
      <c r="F282" t="s">
        <v>139</v>
      </c>
      <c r="G282" t="s">
        <v>139</v>
      </c>
      <c r="H282" t="s">
        <v>139</v>
      </c>
      <c r="I282" t="s">
        <v>139</v>
      </c>
      <c r="J282" t="s">
        <v>139</v>
      </c>
      <c r="K282" t="s">
        <v>139</v>
      </c>
      <c r="L282" s="67">
        <v>50</v>
      </c>
    </row>
    <row r="283" spans="1:12" hidden="1" x14ac:dyDescent="0.2">
      <c r="A283" t="s">
        <v>434</v>
      </c>
      <c r="B283" t="s">
        <v>435</v>
      </c>
      <c r="C283" s="68" t="s">
        <v>436</v>
      </c>
      <c r="D283" t="s">
        <v>370</v>
      </c>
      <c r="E283" s="68" t="s">
        <v>369</v>
      </c>
      <c r="F283" t="s">
        <v>139</v>
      </c>
      <c r="G283" t="s">
        <v>139</v>
      </c>
      <c r="H283" t="s">
        <v>139</v>
      </c>
      <c r="I283" t="s">
        <v>139</v>
      </c>
      <c r="J283" t="s">
        <v>139</v>
      </c>
      <c r="K283" t="s">
        <v>139</v>
      </c>
      <c r="L283" s="67">
        <v>16</v>
      </c>
    </row>
    <row r="284" spans="1:12" hidden="1" x14ac:dyDescent="0.2">
      <c r="A284" t="s">
        <v>434</v>
      </c>
      <c r="B284" t="s">
        <v>435</v>
      </c>
      <c r="C284" s="68" t="s">
        <v>438</v>
      </c>
      <c r="D284" t="s">
        <v>372</v>
      </c>
      <c r="E284" s="68" t="s">
        <v>371</v>
      </c>
      <c r="F284" t="s">
        <v>139</v>
      </c>
      <c r="G284" t="s">
        <v>139</v>
      </c>
      <c r="H284" t="s">
        <v>139</v>
      </c>
      <c r="I284" t="s">
        <v>139</v>
      </c>
      <c r="J284" t="s">
        <v>139</v>
      </c>
      <c r="K284" t="s">
        <v>139</v>
      </c>
      <c r="L284" s="67">
        <v>16</v>
      </c>
    </row>
    <row r="285" spans="1:12" hidden="1" x14ac:dyDescent="0.2">
      <c r="A285" t="s">
        <v>434</v>
      </c>
      <c r="B285" t="s">
        <v>435</v>
      </c>
      <c r="C285" s="66">
        <v>100026</v>
      </c>
      <c r="D285" t="s">
        <v>374</v>
      </c>
      <c r="E285" s="68" t="s">
        <v>373</v>
      </c>
      <c r="F285" t="s">
        <v>139</v>
      </c>
      <c r="G285" t="s">
        <v>139</v>
      </c>
      <c r="H285" t="s">
        <v>139</v>
      </c>
      <c r="I285" t="s">
        <v>139</v>
      </c>
      <c r="J285" t="s">
        <v>139</v>
      </c>
      <c r="K285" t="s">
        <v>139</v>
      </c>
      <c r="L285" s="67">
        <v>106</v>
      </c>
    </row>
    <row r="286" spans="1:12" hidden="1" x14ac:dyDescent="0.2">
      <c r="A286" t="s">
        <v>434</v>
      </c>
      <c r="B286" t="s">
        <v>435</v>
      </c>
      <c r="C286" s="66">
        <v>100091</v>
      </c>
      <c r="D286" t="s">
        <v>402</v>
      </c>
      <c r="E286" s="68">
        <v>56400</v>
      </c>
      <c r="F286" t="s">
        <v>139</v>
      </c>
      <c r="G286" t="s">
        <v>139</v>
      </c>
      <c r="H286" t="s">
        <v>139</v>
      </c>
      <c r="I286" t="s">
        <v>139</v>
      </c>
      <c r="J286" t="s">
        <v>139</v>
      </c>
      <c r="K286" t="s">
        <v>139</v>
      </c>
      <c r="L286" s="67">
        <v>32</v>
      </c>
    </row>
    <row r="287" spans="1:12" hidden="1" x14ac:dyDescent="0.2">
      <c r="A287" t="s">
        <v>434</v>
      </c>
      <c r="B287" t="s">
        <v>435</v>
      </c>
      <c r="C287" s="66">
        <v>15022</v>
      </c>
      <c r="D287" t="s">
        <v>376</v>
      </c>
      <c r="E287" s="68">
        <v>125104</v>
      </c>
      <c r="F287" t="s">
        <v>139</v>
      </c>
      <c r="G287" t="s">
        <v>139</v>
      </c>
      <c r="H287" t="s">
        <v>139</v>
      </c>
      <c r="I287" t="s">
        <v>139</v>
      </c>
      <c r="J287" t="s">
        <v>139</v>
      </c>
      <c r="K287" t="s">
        <v>139</v>
      </c>
      <c r="L287" s="67">
        <v>0</v>
      </c>
    </row>
    <row r="288" spans="1:12" hidden="1" x14ac:dyDescent="0.2">
      <c r="A288" t="s">
        <v>434</v>
      </c>
      <c r="B288" t="s">
        <v>435</v>
      </c>
      <c r="C288" s="66">
        <v>15032</v>
      </c>
      <c r="D288" t="s">
        <v>378</v>
      </c>
      <c r="E288" s="68">
        <v>71400</v>
      </c>
      <c r="F288" t="s">
        <v>139</v>
      </c>
      <c r="G288" t="s">
        <v>139</v>
      </c>
      <c r="H288" t="s">
        <v>139</v>
      </c>
      <c r="I288" t="s">
        <v>139</v>
      </c>
      <c r="J288" t="s">
        <v>139</v>
      </c>
      <c r="K288" t="s">
        <v>139</v>
      </c>
      <c r="L288" s="67">
        <v>31</v>
      </c>
    </row>
    <row r="289" spans="1:12" hidden="1" x14ac:dyDescent="0.2">
      <c r="A289" t="s">
        <v>434</v>
      </c>
      <c r="B289" t="s">
        <v>435</v>
      </c>
      <c r="C289" s="66">
        <v>15041</v>
      </c>
      <c r="D289" t="s">
        <v>379</v>
      </c>
      <c r="E289" s="68">
        <v>71810</v>
      </c>
      <c r="F289" t="s">
        <v>139</v>
      </c>
      <c r="G289" t="s">
        <v>139</v>
      </c>
      <c r="H289" t="s">
        <v>139</v>
      </c>
      <c r="I289" t="s">
        <v>139</v>
      </c>
      <c r="J289" t="s">
        <v>139</v>
      </c>
      <c r="K289" t="s">
        <v>139</v>
      </c>
      <c r="L289" s="67">
        <v>0</v>
      </c>
    </row>
    <row r="290" spans="1:12" hidden="1" x14ac:dyDescent="0.2">
      <c r="A290" t="s">
        <v>434</v>
      </c>
      <c r="B290" t="s">
        <v>435</v>
      </c>
      <c r="C290" s="68" t="s">
        <v>294</v>
      </c>
      <c r="D290" t="s">
        <v>403</v>
      </c>
      <c r="E290" s="68">
        <v>7110050</v>
      </c>
      <c r="F290" t="s">
        <v>139</v>
      </c>
      <c r="G290" t="s">
        <v>139</v>
      </c>
      <c r="H290" t="s">
        <v>139</v>
      </c>
      <c r="I290" t="s">
        <v>139</v>
      </c>
      <c r="J290" t="s">
        <v>139</v>
      </c>
      <c r="K290" t="s">
        <v>139</v>
      </c>
      <c r="L290" s="67">
        <v>0</v>
      </c>
    </row>
    <row r="291" spans="1:12" hidden="1" x14ac:dyDescent="0.2">
      <c r="A291" t="s">
        <v>434</v>
      </c>
      <c r="B291" t="s">
        <v>435</v>
      </c>
      <c r="C291" s="68" t="s">
        <v>317</v>
      </c>
      <c r="D291" t="s">
        <v>404</v>
      </c>
      <c r="E291" s="68">
        <v>7110060</v>
      </c>
      <c r="F291" t="s">
        <v>139</v>
      </c>
      <c r="G291" t="s">
        <v>139</v>
      </c>
      <c r="H291" t="s">
        <v>139</v>
      </c>
      <c r="I291" t="s">
        <v>139</v>
      </c>
      <c r="J291" t="s">
        <v>139</v>
      </c>
      <c r="K291" t="s">
        <v>139</v>
      </c>
      <c r="L291" s="67">
        <v>0</v>
      </c>
    </row>
    <row r="292" spans="1:12" hidden="1" x14ac:dyDescent="0.2">
      <c r="A292" t="s">
        <v>434</v>
      </c>
      <c r="B292" t="s">
        <v>435</v>
      </c>
      <c r="C292" s="68" t="s">
        <v>296</v>
      </c>
      <c r="E292" s="68"/>
      <c r="L292" s="67"/>
    </row>
    <row r="293" spans="1:12" hidden="1" x14ac:dyDescent="0.2">
      <c r="A293" t="s">
        <v>434</v>
      </c>
      <c r="B293" t="s">
        <v>435</v>
      </c>
      <c r="C293" s="68" t="s">
        <v>319</v>
      </c>
      <c r="D293" t="s">
        <v>335</v>
      </c>
      <c r="E293" s="66">
        <v>100023</v>
      </c>
      <c r="F293" t="s">
        <v>139</v>
      </c>
      <c r="G293" t="s">
        <v>139</v>
      </c>
      <c r="H293" t="s">
        <v>139</v>
      </c>
      <c r="I293" t="s">
        <v>139</v>
      </c>
      <c r="J293" t="s">
        <v>139</v>
      </c>
      <c r="K293" t="s">
        <v>139</v>
      </c>
      <c r="L293" s="67">
        <v>149</v>
      </c>
    </row>
    <row r="294" spans="1:12" hidden="1" x14ac:dyDescent="0.2">
      <c r="C294" s="68"/>
      <c r="D294" t="s">
        <v>437</v>
      </c>
      <c r="E294" s="68" t="s">
        <v>436</v>
      </c>
      <c r="F294" t="s">
        <v>139</v>
      </c>
      <c r="G294" t="s">
        <v>139</v>
      </c>
      <c r="H294" t="s">
        <v>139</v>
      </c>
      <c r="I294" t="s">
        <v>139</v>
      </c>
      <c r="J294" t="s">
        <v>139</v>
      </c>
      <c r="K294" t="s">
        <v>139</v>
      </c>
      <c r="L294" s="67">
        <v>177</v>
      </c>
    </row>
    <row r="295" spans="1:12" hidden="1" x14ac:dyDescent="0.2">
      <c r="A295" t="s">
        <v>434</v>
      </c>
      <c r="B295" t="s">
        <v>442</v>
      </c>
      <c r="C295" s="66">
        <v>111002</v>
      </c>
      <c r="D295" t="s">
        <v>439</v>
      </c>
      <c r="E295" s="68" t="s">
        <v>438</v>
      </c>
      <c r="F295" t="s">
        <v>139</v>
      </c>
      <c r="G295" t="s">
        <v>139</v>
      </c>
      <c r="H295" t="s">
        <v>139</v>
      </c>
      <c r="I295" t="s">
        <v>139</v>
      </c>
      <c r="J295" t="s">
        <v>139</v>
      </c>
      <c r="K295" t="s">
        <v>139</v>
      </c>
      <c r="L295" s="67">
        <v>190</v>
      </c>
    </row>
    <row r="296" spans="1:12" hidden="1" x14ac:dyDescent="0.2">
      <c r="A296" t="s">
        <v>434</v>
      </c>
      <c r="B296" t="s">
        <v>442</v>
      </c>
      <c r="C296" s="66">
        <v>100036</v>
      </c>
      <c r="D296" t="s">
        <v>440</v>
      </c>
      <c r="E296" s="66">
        <v>100026</v>
      </c>
      <c r="F296" t="s">
        <v>139</v>
      </c>
      <c r="G296" t="s">
        <v>139</v>
      </c>
      <c r="H296" t="s">
        <v>139</v>
      </c>
      <c r="I296" t="s">
        <v>139</v>
      </c>
      <c r="J296" t="s">
        <v>139</v>
      </c>
      <c r="K296" t="s">
        <v>139</v>
      </c>
      <c r="L296" s="67">
        <v>59</v>
      </c>
    </row>
    <row r="297" spans="1:12" hidden="1" x14ac:dyDescent="0.2">
      <c r="A297" t="s">
        <v>434</v>
      </c>
      <c r="B297" t="s">
        <v>442</v>
      </c>
      <c r="C297" s="66">
        <v>100034</v>
      </c>
      <c r="D297" t="s">
        <v>441</v>
      </c>
      <c r="E297" s="66">
        <v>100091</v>
      </c>
      <c r="F297" t="s">
        <v>139</v>
      </c>
      <c r="G297" t="s">
        <v>139</v>
      </c>
      <c r="H297" t="s">
        <v>139</v>
      </c>
      <c r="I297" t="s">
        <v>139</v>
      </c>
      <c r="J297" t="s">
        <v>139</v>
      </c>
      <c r="K297" t="s">
        <v>139</v>
      </c>
      <c r="L297" s="67">
        <v>9</v>
      </c>
    </row>
    <row r="298" spans="1:12" hidden="1" x14ac:dyDescent="0.2">
      <c r="A298" t="s">
        <v>434</v>
      </c>
      <c r="B298" t="s">
        <v>442</v>
      </c>
      <c r="C298" s="66">
        <v>1850026</v>
      </c>
      <c r="D298" t="s">
        <v>245</v>
      </c>
      <c r="E298" s="66">
        <v>15022</v>
      </c>
      <c r="F298" t="s">
        <v>139</v>
      </c>
      <c r="G298" t="s">
        <v>139</v>
      </c>
      <c r="H298" t="s">
        <v>139</v>
      </c>
      <c r="I298" t="s">
        <v>139</v>
      </c>
      <c r="J298" t="s">
        <v>139</v>
      </c>
      <c r="K298" t="s">
        <v>139</v>
      </c>
      <c r="L298" s="67">
        <v>91</v>
      </c>
    </row>
    <row r="299" spans="1:12" hidden="1" x14ac:dyDescent="0.2">
      <c r="A299" t="s">
        <v>434</v>
      </c>
      <c r="B299" t="s">
        <v>442</v>
      </c>
      <c r="C299" s="66">
        <v>1860026</v>
      </c>
      <c r="D299" t="s">
        <v>246</v>
      </c>
      <c r="E299" s="66">
        <v>15032</v>
      </c>
      <c r="F299" t="s">
        <v>139</v>
      </c>
      <c r="G299" t="s">
        <v>139</v>
      </c>
      <c r="H299" t="s">
        <v>139</v>
      </c>
      <c r="I299" t="s">
        <v>139</v>
      </c>
      <c r="J299" t="s">
        <v>139</v>
      </c>
      <c r="K299" t="s">
        <v>139</v>
      </c>
      <c r="L299" s="67">
        <v>138</v>
      </c>
    </row>
    <row r="300" spans="1:12" hidden="1" x14ac:dyDescent="0.2">
      <c r="A300" t="s">
        <v>434</v>
      </c>
      <c r="B300" t="s">
        <v>442</v>
      </c>
      <c r="C300" s="66">
        <v>10031</v>
      </c>
      <c r="D300" t="s">
        <v>247</v>
      </c>
      <c r="E300" s="66">
        <v>15041</v>
      </c>
      <c r="F300" t="s">
        <v>139</v>
      </c>
      <c r="G300" t="s">
        <v>139</v>
      </c>
      <c r="H300" t="s">
        <v>139</v>
      </c>
      <c r="I300" t="s">
        <v>139</v>
      </c>
      <c r="J300" t="s">
        <v>139</v>
      </c>
      <c r="K300" t="s">
        <v>139</v>
      </c>
      <c r="L300" s="67">
        <v>7</v>
      </c>
    </row>
    <row r="301" spans="1:12" hidden="1" x14ac:dyDescent="0.2">
      <c r="A301" t="s">
        <v>434</v>
      </c>
      <c r="B301" t="s">
        <v>442</v>
      </c>
      <c r="C301" s="66">
        <v>10032</v>
      </c>
      <c r="D301" t="s">
        <v>295</v>
      </c>
      <c r="E301" s="68" t="s">
        <v>294</v>
      </c>
      <c r="F301" t="s">
        <v>139</v>
      </c>
      <c r="G301" t="s">
        <v>139</v>
      </c>
      <c r="H301" t="s">
        <v>139</v>
      </c>
      <c r="I301" t="s">
        <v>139</v>
      </c>
      <c r="J301" t="s">
        <v>139</v>
      </c>
      <c r="K301" t="s">
        <v>139</v>
      </c>
      <c r="L301" s="67">
        <v>105</v>
      </c>
    </row>
    <row r="302" spans="1:12" hidden="1" x14ac:dyDescent="0.2">
      <c r="A302" t="s">
        <v>434</v>
      </c>
      <c r="B302" t="s">
        <v>442</v>
      </c>
      <c r="C302" s="66">
        <v>10044</v>
      </c>
      <c r="D302" t="s">
        <v>318</v>
      </c>
      <c r="E302" s="68" t="s">
        <v>317</v>
      </c>
      <c r="F302" t="s">
        <v>139</v>
      </c>
      <c r="G302" t="s">
        <v>139</v>
      </c>
      <c r="H302" t="s">
        <v>139</v>
      </c>
      <c r="I302" t="s">
        <v>139</v>
      </c>
      <c r="J302" t="s">
        <v>139</v>
      </c>
      <c r="K302" t="s">
        <v>139</v>
      </c>
      <c r="L302" s="67">
        <v>105</v>
      </c>
    </row>
    <row r="303" spans="1:12" hidden="1" x14ac:dyDescent="0.2">
      <c r="A303" t="s">
        <v>434</v>
      </c>
      <c r="B303" t="s">
        <v>442</v>
      </c>
      <c r="C303" s="66">
        <v>10001</v>
      </c>
      <c r="D303" t="s">
        <v>297</v>
      </c>
      <c r="E303" s="68" t="s">
        <v>296</v>
      </c>
      <c r="F303" t="s">
        <v>139</v>
      </c>
      <c r="G303" t="s">
        <v>139</v>
      </c>
      <c r="H303" t="s">
        <v>139</v>
      </c>
      <c r="I303" t="s">
        <v>139</v>
      </c>
      <c r="J303" t="s">
        <v>139</v>
      </c>
      <c r="K303" t="s">
        <v>139</v>
      </c>
      <c r="L303" s="67">
        <v>126</v>
      </c>
    </row>
    <row r="304" spans="1:12" hidden="1" x14ac:dyDescent="0.2">
      <c r="A304" t="s">
        <v>434</v>
      </c>
      <c r="B304" t="s">
        <v>442</v>
      </c>
      <c r="C304" s="66">
        <v>10021</v>
      </c>
      <c r="D304" t="s">
        <v>320</v>
      </c>
      <c r="E304" s="68" t="s">
        <v>319</v>
      </c>
      <c r="F304" t="s">
        <v>139</v>
      </c>
      <c r="G304" t="s">
        <v>139</v>
      </c>
      <c r="H304" t="s">
        <v>139</v>
      </c>
      <c r="I304" t="s">
        <v>139</v>
      </c>
      <c r="J304" t="s">
        <v>139</v>
      </c>
      <c r="K304" t="s">
        <v>139</v>
      </c>
      <c r="L304" s="67">
        <v>126</v>
      </c>
    </row>
    <row r="305" spans="1:12" hidden="1" x14ac:dyDescent="0.2">
      <c r="A305" t="s">
        <v>434</v>
      </c>
      <c r="B305" t="s">
        <v>442</v>
      </c>
      <c r="C305" s="66">
        <v>10023</v>
      </c>
      <c r="E305" s="68"/>
      <c r="L305" s="67"/>
    </row>
    <row r="306" spans="1:12" hidden="1" x14ac:dyDescent="0.2">
      <c r="A306" t="s">
        <v>434</v>
      </c>
      <c r="B306" t="s">
        <v>442</v>
      </c>
      <c r="C306" s="66">
        <v>730003</v>
      </c>
      <c r="D306" t="s">
        <v>443</v>
      </c>
      <c r="E306" s="66">
        <v>111002</v>
      </c>
      <c r="F306" s="67">
        <v>70</v>
      </c>
      <c r="G306" s="67">
        <v>73</v>
      </c>
      <c r="H306" s="67">
        <v>78</v>
      </c>
      <c r="I306" s="67">
        <v>86</v>
      </c>
      <c r="J306" s="67">
        <v>100</v>
      </c>
      <c r="K306" s="67">
        <v>143</v>
      </c>
      <c r="L306" t="s">
        <v>139</v>
      </c>
    </row>
    <row r="307" spans="1:12" hidden="1" x14ac:dyDescent="0.2">
      <c r="A307" t="s">
        <v>434</v>
      </c>
      <c r="B307" t="s">
        <v>442</v>
      </c>
      <c r="C307" s="66">
        <v>730002</v>
      </c>
      <c r="D307" t="s">
        <v>444</v>
      </c>
      <c r="E307" s="66">
        <v>100036</v>
      </c>
      <c r="F307" s="67">
        <v>83</v>
      </c>
      <c r="G307" s="67">
        <v>89</v>
      </c>
      <c r="H307" s="67">
        <v>92</v>
      </c>
      <c r="I307" s="67">
        <v>103</v>
      </c>
      <c r="J307" s="67">
        <v>113</v>
      </c>
      <c r="K307" s="67">
        <v>159</v>
      </c>
      <c r="L307" t="s">
        <v>139</v>
      </c>
    </row>
    <row r="308" spans="1:12" hidden="1" x14ac:dyDescent="0.2">
      <c r="C308" s="66"/>
      <c r="D308" t="s">
        <v>445</v>
      </c>
      <c r="E308" s="66">
        <v>100034</v>
      </c>
      <c r="F308" s="67">
        <v>135</v>
      </c>
      <c r="G308" s="67">
        <v>140</v>
      </c>
      <c r="H308" s="67">
        <v>144</v>
      </c>
      <c r="I308" s="67">
        <v>152</v>
      </c>
      <c r="J308" s="67">
        <v>163</v>
      </c>
      <c r="K308" s="67">
        <v>210</v>
      </c>
      <c r="L308" t="s">
        <v>139</v>
      </c>
    </row>
    <row r="309" spans="1:12" hidden="1" x14ac:dyDescent="0.2">
      <c r="A309" t="s">
        <v>434</v>
      </c>
      <c r="B309" t="s">
        <v>455</v>
      </c>
      <c r="C309" s="66">
        <v>200018</v>
      </c>
      <c r="D309" t="s">
        <v>446</v>
      </c>
      <c r="E309" s="66">
        <v>1850026</v>
      </c>
      <c r="F309" s="67">
        <v>112</v>
      </c>
      <c r="G309" s="67">
        <v>116</v>
      </c>
      <c r="H309" s="67">
        <v>120</v>
      </c>
      <c r="I309" s="67">
        <v>143</v>
      </c>
      <c r="J309" s="67">
        <v>176</v>
      </c>
      <c r="K309" s="67">
        <v>231</v>
      </c>
      <c r="L309" t="s">
        <v>139</v>
      </c>
    </row>
    <row r="310" spans="1:12" hidden="1" x14ac:dyDescent="0.2">
      <c r="A310" t="s">
        <v>434</v>
      </c>
      <c r="B310" t="s">
        <v>455</v>
      </c>
      <c r="C310" s="66">
        <v>200020</v>
      </c>
      <c r="D310" t="s">
        <v>447</v>
      </c>
      <c r="E310" s="66">
        <v>1860026</v>
      </c>
      <c r="F310" s="67">
        <v>160</v>
      </c>
      <c r="G310" s="67">
        <v>164</v>
      </c>
      <c r="H310" s="67">
        <v>169</v>
      </c>
      <c r="I310" s="67">
        <v>189</v>
      </c>
      <c r="J310" s="67">
        <v>223</v>
      </c>
      <c r="K310" s="67">
        <v>324</v>
      </c>
      <c r="L310" t="s">
        <v>139</v>
      </c>
    </row>
    <row r="311" spans="1:12" hidden="1" x14ac:dyDescent="0.2">
      <c r="A311" t="s">
        <v>434</v>
      </c>
      <c r="B311" t="s">
        <v>455</v>
      </c>
      <c r="C311" s="66">
        <v>200019</v>
      </c>
      <c r="D311" t="s">
        <v>448</v>
      </c>
      <c r="E311" s="66">
        <v>10031</v>
      </c>
      <c r="F311" s="67">
        <v>134</v>
      </c>
      <c r="G311" s="67">
        <v>140</v>
      </c>
      <c r="H311" s="67">
        <v>148</v>
      </c>
      <c r="I311" s="67">
        <v>173</v>
      </c>
      <c r="J311" s="67">
        <v>204</v>
      </c>
      <c r="K311" s="67">
        <v>296</v>
      </c>
      <c r="L311" t="s">
        <v>139</v>
      </c>
    </row>
    <row r="312" spans="1:12" hidden="1" x14ac:dyDescent="0.2">
      <c r="A312" t="s">
        <v>434</v>
      </c>
      <c r="B312" t="s">
        <v>455</v>
      </c>
      <c r="C312" s="66">
        <v>2850025</v>
      </c>
      <c r="D312" t="s">
        <v>449</v>
      </c>
      <c r="E312" s="66">
        <v>10032</v>
      </c>
      <c r="F312" s="67">
        <v>206</v>
      </c>
      <c r="G312" s="67">
        <v>212</v>
      </c>
      <c r="H312" s="67">
        <v>220</v>
      </c>
      <c r="I312" s="67">
        <v>245</v>
      </c>
      <c r="J312" s="67">
        <v>276</v>
      </c>
      <c r="K312" s="67">
        <v>369</v>
      </c>
      <c r="L312" t="s">
        <v>139</v>
      </c>
    </row>
    <row r="313" spans="1:12" hidden="1" x14ac:dyDescent="0.2">
      <c r="A313" t="s">
        <v>434</v>
      </c>
      <c r="B313" t="s">
        <v>455</v>
      </c>
      <c r="C313" s="66">
        <v>2860025</v>
      </c>
      <c r="D313" t="s">
        <v>450</v>
      </c>
      <c r="E313" s="66">
        <v>10044</v>
      </c>
      <c r="F313" s="67">
        <v>206</v>
      </c>
      <c r="G313" s="67">
        <v>212</v>
      </c>
      <c r="H313" s="67">
        <v>220</v>
      </c>
      <c r="I313" s="67">
        <v>245</v>
      </c>
      <c r="J313" s="67">
        <v>276</v>
      </c>
      <c r="K313" s="67">
        <v>369</v>
      </c>
      <c r="L313" t="s">
        <v>139</v>
      </c>
    </row>
    <row r="314" spans="1:12" hidden="1" x14ac:dyDescent="0.2">
      <c r="A314" t="s">
        <v>434</v>
      </c>
      <c r="B314" t="s">
        <v>455</v>
      </c>
      <c r="C314" s="66">
        <v>20002</v>
      </c>
      <c r="D314" t="s">
        <v>30</v>
      </c>
      <c r="E314" s="66">
        <v>10001</v>
      </c>
      <c r="F314" s="67">
        <v>294</v>
      </c>
      <c r="G314" s="67">
        <v>303</v>
      </c>
      <c r="H314" s="67">
        <v>315</v>
      </c>
      <c r="I314" s="67">
        <v>347</v>
      </c>
      <c r="J314" s="67">
        <v>389</v>
      </c>
      <c r="K314" s="67">
        <v>493</v>
      </c>
      <c r="L314" t="s">
        <v>139</v>
      </c>
    </row>
    <row r="315" spans="1:12" hidden="1" x14ac:dyDescent="0.2">
      <c r="A315" t="s">
        <v>434</v>
      </c>
      <c r="B315" t="s">
        <v>455</v>
      </c>
      <c r="C315" s="66">
        <v>20022</v>
      </c>
      <c r="D315" t="s">
        <v>451</v>
      </c>
      <c r="E315" s="66">
        <v>10021</v>
      </c>
      <c r="F315" s="67">
        <v>389</v>
      </c>
      <c r="G315" s="67">
        <v>398</v>
      </c>
      <c r="H315" s="67">
        <v>410</v>
      </c>
      <c r="I315" s="67">
        <v>443</v>
      </c>
      <c r="J315" s="67">
        <v>483</v>
      </c>
      <c r="K315" s="67">
        <v>588</v>
      </c>
      <c r="L315" t="s">
        <v>139</v>
      </c>
    </row>
    <row r="316" spans="1:12" hidden="1" x14ac:dyDescent="0.2">
      <c r="A316" t="s">
        <v>434</v>
      </c>
      <c r="B316" t="s">
        <v>455</v>
      </c>
      <c r="C316" s="66">
        <v>20023</v>
      </c>
      <c r="D316" t="s">
        <v>452</v>
      </c>
      <c r="E316" s="66">
        <v>10023</v>
      </c>
      <c r="F316" s="67">
        <v>389</v>
      </c>
      <c r="G316" s="67">
        <v>398</v>
      </c>
      <c r="H316" s="67">
        <v>410</v>
      </c>
      <c r="I316" s="67">
        <v>443</v>
      </c>
      <c r="J316" s="67">
        <v>483</v>
      </c>
      <c r="K316" s="67">
        <v>588</v>
      </c>
      <c r="L316" t="s">
        <v>139</v>
      </c>
    </row>
    <row r="317" spans="1:12" hidden="1" x14ac:dyDescent="0.2">
      <c r="A317" t="s">
        <v>434</v>
      </c>
      <c r="B317" t="s">
        <v>455</v>
      </c>
      <c r="C317" s="66">
        <v>20037</v>
      </c>
      <c r="D317" t="s">
        <v>453</v>
      </c>
      <c r="E317" s="66">
        <v>730003</v>
      </c>
      <c r="F317" s="67">
        <v>145</v>
      </c>
      <c r="G317" s="67">
        <v>146</v>
      </c>
      <c r="H317" s="67">
        <v>147</v>
      </c>
      <c r="I317" s="67">
        <v>152</v>
      </c>
      <c r="J317" s="67">
        <v>161</v>
      </c>
      <c r="K317" s="67">
        <v>177</v>
      </c>
      <c r="L317" t="s">
        <v>139</v>
      </c>
    </row>
    <row r="318" spans="1:12" hidden="1" x14ac:dyDescent="0.2">
      <c r="A318" t="s">
        <v>434</v>
      </c>
      <c r="B318" t="s">
        <v>455</v>
      </c>
      <c r="C318" s="66">
        <v>20038</v>
      </c>
      <c r="D318" t="s">
        <v>454</v>
      </c>
      <c r="E318" s="66">
        <v>730002</v>
      </c>
      <c r="F318" s="67">
        <v>160</v>
      </c>
      <c r="G318" s="67">
        <v>161</v>
      </c>
      <c r="H318" s="67">
        <v>162</v>
      </c>
      <c r="I318" s="67">
        <v>168</v>
      </c>
      <c r="J318" s="67">
        <v>179</v>
      </c>
      <c r="K318" s="67">
        <v>196</v>
      </c>
      <c r="L318" t="s">
        <v>139</v>
      </c>
    </row>
    <row r="319" spans="1:12" hidden="1" x14ac:dyDescent="0.2">
      <c r="A319" t="s">
        <v>434</v>
      </c>
      <c r="B319" t="s">
        <v>455</v>
      </c>
      <c r="C319" s="66">
        <v>20039</v>
      </c>
      <c r="E319" s="66"/>
      <c r="F319" s="67"/>
      <c r="G319" s="67"/>
      <c r="H319" s="67"/>
      <c r="I319" s="67"/>
      <c r="J319" s="67"/>
      <c r="K319" s="67"/>
    </row>
    <row r="320" spans="1:12" hidden="1" x14ac:dyDescent="0.2">
      <c r="A320" t="s">
        <v>434</v>
      </c>
      <c r="B320" t="s">
        <v>455</v>
      </c>
      <c r="C320" s="66">
        <v>730110</v>
      </c>
      <c r="D320" t="s">
        <v>456</v>
      </c>
      <c r="E320" s="66">
        <v>200018</v>
      </c>
      <c r="F320" s="67">
        <v>140</v>
      </c>
      <c r="G320" s="67">
        <v>145</v>
      </c>
      <c r="H320" s="67">
        <v>148</v>
      </c>
      <c r="I320" s="67">
        <v>156</v>
      </c>
      <c r="J320" s="67">
        <v>168</v>
      </c>
      <c r="K320" s="67">
        <v>214</v>
      </c>
      <c r="L320" t="s">
        <v>139</v>
      </c>
    </row>
    <row r="321" spans="1:12" hidden="1" x14ac:dyDescent="0.2">
      <c r="A321" t="s">
        <v>434</v>
      </c>
      <c r="B321" t="s">
        <v>455</v>
      </c>
      <c r="C321" s="66">
        <v>25500</v>
      </c>
      <c r="D321" t="s">
        <v>457</v>
      </c>
      <c r="E321" s="66">
        <v>200020</v>
      </c>
      <c r="F321" s="67">
        <v>214</v>
      </c>
      <c r="G321" s="67">
        <v>219</v>
      </c>
      <c r="H321" s="67">
        <v>222</v>
      </c>
      <c r="I321" s="67">
        <v>232</v>
      </c>
      <c r="J321" s="67">
        <v>243</v>
      </c>
      <c r="K321" s="67">
        <v>289</v>
      </c>
      <c r="L321" t="s">
        <v>139</v>
      </c>
    </row>
    <row r="322" spans="1:12" hidden="1" x14ac:dyDescent="0.2">
      <c r="A322" t="s">
        <v>434</v>
      </c>
      <c r="B322" t="s">
        <v>455</v>
      </c>
      <c r="C322" s="66">
        <v>26000</v>
      </c>
      <c r="D322" t="s">
        <v>458</v>
      </c>
      <c r="E322" s="66">
        <v>200019</v>
      </c>
      <c r="F322" s="67">
        <v>185</v>
      </c>
      <c r="G322" s="67">
        <v>189</v>
      </c>
      <c r="H322" s="67">
        <v>192</v>
      </c>
      <c r="I322" s="67">
        <v>202</v>
      </c>
      <c r="J322" s="67">
        <v>214</v>
      </c>
      <c r="K322" s="67">
        <v>260</v>
      </c>
      <c r="L322" t="s">
        <v>139</v>
      </c>
    </row>
    <row r="323" spans="1:12" hidden="1" x14ac:dyDescent="0.2">
      <c r="A323" t="s">
        <v>434</v>
      </c>
      <c r="B323" t="s">
        <v>455</v>
      </c>
      <c r="C323" s="66">
        <v>26500</v>
      </c>
      <c r="D323" t="s">
        <v>330</v>
      </c>
      <c r="E323" s="66">
        <v>2850025</v>
      </c>
      <c r="F323" s="67">
        <v>186</v>
      </c>
      <c r="G323" s="67">
        <v>190</v>
      </c>
      <c r="H323" s="67">
        <v>194</v>
      </c>
      <c r="I323" s="67">
        <v>214</v>
      </c>
      <c r="J323" s="67">
        <v>248</v>
      </c>
      <c r="K323" s="67">
        <v>304</v>
      </c>
      <c r="L323" t="s">
        <v>139</v>
      </c>
    </row>
    <row r="324" spans="1:12" hidden="1" x14ac:dyDescent="0.2">
      <c r="C324" s="66"/>
      <c r="D324" t="s">
        <v>459</v>
      </c>
      <c r="E324" s="66">
        <v>2860025</v>
      </c>
      <c r="F324" s="67">
        <v>278</v>
      </c>
      <c r="G324" s="67">
        <v>283</v>
      </c>
      <c r="H324" s="67">
        <v>287</v>
      </c>
      <c r="I324" s="67">
        <v>306</v>
      </c>
      <c r="J324" s="67">
        <v>341</v>
      </c>
      <c r="K324" s="67">
        <v>396</v>
      </c>
      <c r="L324" t="s">
        <v>139</v>
      </c>
    </row>
    <row r="325" spans="1:12" hidden="1" x14ac:dyDescent="0.2">
      <c r="A325" t="s">
        <v>434</v>
      </c>
      <c r="B325" t="s">
        <v>467</v>
      </c>
      <c r="C325" s="68" t="s">
        <v>269</v>
      </c>
      <c r="D325" t="s">
        <v>30</v>
      </c>
      <c r="E325" s="66">
        <v>20002</v>
      </c>
      <c r="F325" s="67">
        <v>199</v>
      </c>
      <c r="G325" s="67">
        <v>207</v>
      </c>
      <c r="H325" s="67">
        <v>217</v>
      </c>
      <c r="I325" s="67">
        <v>243</v>
      </c>
      <c r="J325" s="67">
        <v>277</v>
      </c>
      <c r="K325" s="67">
        <v>370</v>
      </c>
      <c r="L325" t="s">
        <v>139</v>
      </c>
    </row>
    <row r="326" spans="1:12" hidden="1" x14ac:dyDescent="0.2">
      <c r="A326" t="s">
        <v>434</v>
      </c>
      <c r="B326" t="s">
        <v>467</v>
      </c>
      <c r="C326" s="68" t="s">
        <v>267</v>
      </c>
      <c r="D326" t="s">
        <v>451</v>
      </c>
      <c r="E326" s="66">
        <v>20022</v>
      </c>
      <c r="F326" s="67">
        <v>252</v>
      </c>
      <c r="G326" s="67">
        <v>261</v>
      </c>
      <c r="H326" s="67">
        <v>270</v>
      </c>
      <c r="I326" s="67">
        <v>297</v>
      </c>
      <c r="J326" s="67">
        <v>330</v>
      </c>
      <c r="K326" s="67">
        <v>424</v>
      </c>
      <c r="L326" t="s">
        <v>139</v>
      </c>
    </row>
    <row r="327" spans="1:12" hidden="1" x14ac:dyDescent="0.2">
      <c r="A327" t="s">
        <v>434</v>
      </c>
      <c r="B327" t="s">
        <v>467</v>
      </c>
      <c r="C327" s="68" t="s">
        <v>387</v>
      </c>
      <c r="D327" t="s">
        <v>452</v>
      </c>
      <c r="E327" s="66">
        <v>20023</v>
      </c>
      <c r="F327" s="67">
        <v>252</v>
      </c>
      <c r="G327" s="67">
        <v>261</v>
      </c>
      <c r="H327" s="67">
        <v>270</v>
      </c>
      <c r="I327" s="67">
        <v>297</v>
      </c>
      <c r="J327" s="67">
        <v>330</v>
      </c>
      <c r="K327" s="67">
        <v>424</v>
      </c>
      <c r="L327" t="s">
        <v>139</v>
      </c>
    </row>
    <row r="328" spans="1:12" hidden="1" x14ac:dyDescent="0.2">
      <c r="A328" t="s">
        <v>434</v>
      </c>
      <c r="B328" t="s">
        <v>467</v>
      </c>
      <c r="C328" s="68" t="s">
        <v>273</v>
      </c>
      <c r="D328" t="s">
        <v>460</v>
      </c>
      <c r="E328" s="66">
        <v>20037</v>
      </c>
      <c r="F328" s="67">
        <v>347</v>
      </c>
      <c r="G328" s="67">
        <v>355</v>
      </c>
      <c r="H328" s="67">
        <v>364</v>
      </c>
      <c r="I328" s="67">
        <v>392</v>
      </c>
      <c r="J328" s="67">
        <v>426</v>
      </c>
      <c r="K328" s="67">
        <v>518</v>
      </c>
      <c r="L328" t="s">
        <v>139</v>
      </c>
    </row>
    <row r="329" spans="1:12" hidden="1" x14ac:dyDescent="0.2">
      <c r="A329" t="s">
        <v>434</v>
      </c>
      <c r="B329" t="s">
        <v>467</v>
      </c>
      <c r="C329" s="68" t="s">
        <v>271</v>
      </c>
      <c r="D329" t="s">
        <v>461</v>
      </c>
      <c r="E329" s="66">
        <v>20038</v>
      </c>
      <c r="F329" s="67">
        <v>401</v>
      </c>
      <c r="G329" s="67">
        <v>410</v>
      </c>
      <c r="H329" s="67">
        <v>418</v>
      </c>
      <c r="I329" s="67">
        <v>446</v>
      </c>
      <c r="J329" s="67">
        <v>480</v>
      </c>
      <c r="K329" s="67">
        <v>572</v>
      </c>
      <c r="L329" t="s">
        <v>139</v>
      </c>
    </row>
    <row r="330" spans="1:12" hidden="1" x14ac:dyDescent="0.2">
      <c r="A330" t="s">
        <v>434</v>
      </c>
      <c r="B330" t="s">
        <v>467</v>
      </c>
      <c r="C330" s="68" t="s">
        <v>412</v>
      </c>
      <c r="D330" t="s">
        <v>462</v>
      </c>
      <c r="E330" s="66">
        <v>20039</v>
      </c>
      <c r="F330" s="67">
        <v>401</v>
      </c>
      <c r="G330" s="67">
        <v>410</v>
      </c>
      <c r="H330" s="67">
        <v>418</v>
      </c>
      <c r="I330" s="67">
        <v>446</v>
      </c>
      <c r="J330" s="67">
        <v>480</v>
      </c>
      <c r="K330" s="67">
        <v>572</v>
      </c>
      <c r="L330" t="s">
        <v>139</v>
      </c>
    </row>
    <row r="331" spans="1:12" hidden="1" x14ac:dyDescent="0.2">
      <c r="A331" t="s">
        <v>434</v>
      </c>
      <c r="B331" t="s">
        <v>467</v>
      </c>
      <c r="C331" s="68" t="s">
        <v>353</v>
      </c>
      <c r="D331" t="s">
        <v>463</v>
      </c>
      <c r="E331" s="66">
        <v>730110</v>
      </c>
      <c r="F331" s="67">
        <v>154</v>
      </c>
      <c r="G331" s="67">
        <v>155</v>
      </c>
      <c r="H331" s="67">
        <v>156</v>
      </c>
      <c r="I331" s="67">
        <v>162</v>
      </c>
      <c r="J331" s="67">
        <v>172</v>
      </c>
      <c r="K331" s="67">
        <v>189</v>
      </c>
      <c r="L331" t="s">
        <v>139</v>
      </c>
    </row>
    <row r="332" spans="1:12" hidden="1" x14ac:dyDescent="0.2">
      <c r="A332" t="s">
        <v>434</v>
      </c>
      <c r="B332" t="s">
        <v>467</v>
      </c>
      <c r="C332" s="68" t="s">
        <v>355</v>
      </c>
      <c r="D332" t="s">
        <v>464</v>
      </c>
      <c r="E332" s="66">
        <v>25500</v>
      </c>
      <c r="F332" s="67">
        <v>112</v>
      </c>
      <c r="G332" s="67">
        <v>115</v>
      </c>
      <c r="H332" s="67">
        <v>119</v>
      </c>
      <c r="I332" s="67">
        <v>128</v>
      </c>
      <c r="J332" s="67">
        <v>142</v>
      </c>
      <c r="K332" s="67">
        <v>184</v>
      </c>
      <c r="L332" t="s">
        <v>139</v>
      </c>
    </row>
    <row r="333" spans="1:12" hidden="1" x14ac:dyDescent="0.2">
      <c r="A333" t="s">
        <v>434</v>
      </c>
      <c r="B333" t="s">
        <v>467</v>
      </c>
      <c r="C333" s="68" t="s">
        <v>357</v>
      </c>
      <c r="D333" t="s">
        <v>465</v>
      </c>
      <c r="E333" s="66">
        <v>26000</v>
      </c>
      <c r="F333" s="67">
        <v>135</v>
      </c>
      <c r="G333" s="67">
        <v>139</v>
      </c>
      <c r="H333" s="67">
        <v>144</v>
      </c>
      <c r="I333" s="67">
        <v>151</v>
      </c>
      <c r="J333" s="67">
        <v>162</v>
      </c>
      <c r="K333" s="67">
        <v>206</v>
      </c>
      <c r="L333" t="s">
        <v>139</v>
      </c>
    </row>
    <row r="334" spans="1:12" hidden="1" x14ac:dyDescent="0.2">
      <c r="A334" t="s">
        <v>434</v>
      </c>
      <c r="B334" t="s">
        <v>467</v>
      </c>
      <c r="C334" s="68" t="s">
        <v>359</v>
      </c>
      <c r="D334" t="s">
        <v>466</v>
      </c>
      <c r="E334" s="66">
        <v>26500</v>
      </c>
      <c r="F334" s="67">
        <v>115</v>
      </c>
      <c r="G334" s="67">
        <v>119</v>
      </c>
      <c r="H334" s="67">
        <v>123</v>
      </c>
      <c r="I334" s="67">
        <v>134</v>
      </c>
      <c r="J334" s="67">
        <v>145</v>
      </c>
      <c r="K334" s="67">
        <v>187</v>
      </c>
      <c r="L334" t="s">
        <v>139</v>
      </c>
    </row>
    <row r="335" spans="1:12" hidden="1" x14ac:dyDescent="0.2">
      <c r="A335" t="s">
        <v>434</v>
      </c>
      <c r="B335" t="s">
        <v>467</v>
      </c>
      <c r="C335" s="68" t="s">
        <v>478</v>
      </c>
      <c r="E335" s="66"/>
      <c r="F335" s="67"/>
      <c r="G335" s="67"/>
      <c r="H335" s="67"/>
      <c r="I335" s="67"/>
      <c r="J335" s="67"/>
      <c r="K335" s="67"/>
    </row>
    <row r="336" spans="1:12" hidden="1" x14ac:dyDescent="0.2">
      <c r="A336" t="s">
        <v>434</v>
      </c>
      <c r="B336" t="s">
        <v>467</v>
      </c>
      <c r="C336" s="66">
        <v>42000</v>
      </c>
      <c r="D336" t="s">
        <v>468</v>
      </c>
      <c r="E336" s="68" t="s">
        <v>269</v>
      </c>
      <c r="F336" t="s">
        <v>139</v>
      </c>
      <c r="G336" t="s">
        <v>139</v>
      </c>
      <c r="H336" t="s">
        <v>139</v>
      </c>
      <c r="I336" t="s">
        <v>139</v>
      </c>
      <c r="J336" t="s">
        <v>139</v>
      </c>
      <c r="K336" t="s">
        <v>139</v>
      </c>
      <c r="L336" s="67">
        <v>94</v>
      </c>
    </row>
    <row r="337" spans="1:12" hidden="1" x14ac:dyDescent="0.2">
      <c r="A337" t="s">
        <v>434</v>
      </c>
      <c r="B337" t="s">
        <v>467</v>
      </c>
      <c r="C337" s="68" t="s">
        <v>265</v>
      </c>
      <c r="D337" t="s">
        <v>469</v>
      </c>
      <c r="E337" s="68" t="s">
        <v>267</v>
      </c>
      <c r="F337" t="s">
        <v>139</v>
      </c>
      <c r="G337" t="s">
        <v>139</v>
      </c>
      <c r="H337" t="s">
        <v>139</v>
      </c>
      <c r="I337" t="s">
        <v>139</v>
      </c>
      <c r="J337" t="s">
        <v>139</v>
      </c>
      <c r="K337" t="s">
        <v>139</v>
      </c>
      <c r="L337" s="67">
        <v>94</v>
      </c>
    </row>
    <row r="338" spans="1:12" hidden="1" x14ac:dyDescent="0.2">
      <c r="A338" t="s">
        <v>434</v>
      </c>
      <c r="B338" t="s">
        <v>467</v>
      </c>
      <c r="C338" s="66">
        <v>520001</v>
      </c>
      <c r="D338" t="s">
        <v>470</v>
      </c>
      <c r="E338" s="68" t="s">
        <v>387</v>
      </c>
      <c r="F338" t="s">
        <v>139</v>
      </c>
      <c r="G338" t="s">
        <v>139</v>
      </c>
      <c r="H338" t="s">
        <v>139</v>
      </c>
      <c r="I338" t="s">
        <v>139</v>
      </c>
      <c r="J338" t="s">
        <v>139</v>
      </c>
      <c r="K338" t="s">
        <v>139</v>
      </c>
      <c r="L338" s="67">
        <v>94</v>
      </c>
    </row>
    <row r="339" spans="1:12" hidden="1" x14ac:dyDescent="0.2">
      <c r="A339" t="s">
        <v>434</v>
      </c>
      <c r="B339" t="s">
        <v>467</v>
      </c>
      <c r="C339" s="68" t="s">
        <v>342</v>
      </c>
      <c r="D339" t="s">
        <v>471</v>
      </c>
      <c r="E339" s="68" t="s">
        <v>273</v>
      </c>
      <c r="F339" t="s">
        <v>139</v>
      </c>
      <c r="G339" t="s">
        <v>139</v>
      </c>
      <c r="H339" t="s">
        <v>139</v>
      </c>
      <c r="I339" t="s">
        <v>139</v>
      </c>
      <c r="J339" t="s">
        <v>139</v>
      </c>
      <c r="K339" t="s">
        <v>139</v>
      </c>
      <c r="L339" s="67">
        <v>78</v>
      </c>
    </row>
    <row r="340" spans="1:12" hidden="1" x14ac:dyDescent="0.2">
      <c r="A340" t="s">
        <v>434</v>
      </c>
      <c r="B340" t="s">
        <v>467</v>
      </c>
      <c r="C340" s="66">
        <v>520011</v>
      </c>
      <c r="D340" t="s">
        <v>472</v>
      </c>
      <c r="E340" s="68" t="s">
        <v>271</v>
      </c>
      <c r="F340" t="s">
        <v>139</v>
      </c>
      <c r="G340" t="s">
        <v>139</v>
      </c>
      <c r="H340" t="s">
        <v>139</v>
      </c>
      <c r="I340" t="s">
        <v>139</v>
      </c>
      <c r="J340" t="s">
        <v>139</v>
      </c>
      <c r="K340" t="s">
        <v>139</v>
      </c>
      <c r="L340" s="67">
        <v>78</v>
      </c>
    </row>
    <row r="341" spans="1:12" hidden="1" x14ac:dyDescent="0.2">
      <c r="A341" t="s">
        <v>434</v>
      </c>
      <c r="B341" t="s">
        <v>467</v>
      </c>
      <c r="C341" s="68" t="s">
        <v>328</v>
      </c>
      <c r="D341" t="s">
        <v>473</v>
      </c>
      <c r="E341" s="68" t="s">
        <v>412</v>
      </c>
      <c r="F341" t="s">
        <v>139</v>
      </c>
      <c r="G341" t="s">
        <v>139</v>
      </c>
      <c r="H341" t="s">
        <v>139</v>
      </c>
      <c r="I341" t="s">
        <v>139</v>
      </c>
      <c r="J341" t="s">
        <v>139</v>
      </c>
      <c r="K341" t="s">
        <v>139</v>
      </c>
      <c r="L341" s="67">
        <v>124</v>
      </c>
    </row>
    <row r="342" spans="1:12" hidden="1" x14ac:dyDescent="0.2">
      <c r="A342" t="s">
        <v>434</v>
      </c>
      <c r="B342" t="s">
        <v>467</v>
      </c>
      <c r="C342" s="68" t="s">
        <v>308</v>
      </c>
      <c r="D342" t="s">
        <v>474</v>
      </c>
      <c r="E342" s="68" t="s">
        <v>353</v>
      </c>
      <c r="F342" t="s">
        <v>139</v>
      </c>
      <c r="G342" t="s">
        <v>139</v>
      </c>
      <c r="H342" t="s">
        <v>139</v>
      </c>
      <c r="I342" t="s">
        <v>139</v>
      </c>
      <c r="J342" t="s">
        <v>139</v>
      </c>
      <c r="K342" t="s">
        <v>139</v>
      </c>
      <c r="L342" s="67">
        <v>105</v>
      </c>
    </row>
    <row r="343" spans="1:12" hidden="1" x14ac:dyDescent="0.2">
      <c r="A343" t="s">
        <v>434</v>
      </c>
      <c r="B343" t="s">
        <v>467</v>
      </c>
      <c r="C343" s="68" t="s">
        <v>487</v>
      </c>
      <c r="D343" t="s">
        <v>475</v>
      </c>
      <c r="E343" s="68" t="s">
        <v>355</v>
      </c>
      <c r="F343" t="s">
        <v>139</v>
      </c>
      <c r="G343" t="s">
        <v>139</v>
      </c>
      <c r="H343" t="s">
        <v>139</v>
      </c>
      <c r="I343" t="s">
        <v>139</v>
      </c>
      <c r="J343" t="s">
        <v>139</v>
      </c>
      <c r="K343" t="s">
        <v>139</v>
      </c>
      <c r="L343" s="67">
        <v>105</v>
      </c>
    </row>
    <row r="344" spans="1:12" hidden="1" x14ac:dyDescent="0.2">
      <c r="A344" t="s">
        <v>434</v>
      </c>
      <c r="B344" t="s">
        <v>467</v>
      </c>
      <c r="C344" s="68" t="s">
        <v>489</v>
      </c>
      <c r="D344" t="s">
        <v>476</v>
      </c>
      <c r="E344" s="68" t="s">
        <v>357</v>
      </c>
      <c r="F344" t="s">
        <v>139</v>
      </c>
      <c r="G344" t="s">
        <v>139</v>
      </c>
      <c r="H344" t="s">
        <v>139</v>
      </c>
      <c r="I344" t="s">
        <v>139</v>
      </c>
      <c r="J344" t="s">
        <v>139</v>
      </c>
      <c r="K344" t="s">
        <v>139</v>
      </c>
      <c r="L344" s="67">
        <v>115</v>
      </c>
    </row>
    <row r="345" spans="1:12" hidden="1" x14ac:dyDescent="0.2">
      <c r="C345" s="68"/>
      <c r="D345" t="s">
        <v>477</v>
      </c>
      <c r="E345" s="68" t="s">
        <v>359</v>
      </c>
      <c r="F345" t="s">
        <v>139</v>
      </c>
      <c r="G345" t="s">
        <v>139</v>
      </c>
      <c r="H345" t="s">
        <v>139</v>
      </c>
      <c r="I345" t="s">
        <v>139</v>
      </c>
      <c r="J345" t="s">
        <v>139</v>
      </c>
      <c r="K345" t="s">
        <v>139</v>
      </c>
      <c r="L345" s="67">
        <v>115</v>
      </c>
    </row>
    <row r="346" spans="1:12" hidden="1" x14ac:dyDescent="0.2">
      <c r="A346" t="s">
        <v>434</v>
      </c>
      <c r="B346" t="s">
        <v>490</v>
      </c>
      <c r="C346" s="66">
        <v>8300130</v>
      </c>
      <c r="D346" t="s">
        <v>479</v>
      </c>
      <c r="E346" s="68" t="s">
        <v>478</v>
      </c>
      <c r="F346" t="s">
        <v>139</v>
      </c>
      <c r="G346" t="s">
        <v>139</v>
      </c>
      <c r="H346" t="s">
        <v>139</v>
      </c>
      <c r="I346" t="s">
        <v>139</v>
      </c>
      <c r="J346" t="s">
        <v>139</v>
      </c>
      <c r="K346" t="s">
        <v>139</v>
      </c>
      <c r="L346" s="67">
        <v>123</v>
      </c>
    </row>
    <row r="347" spans="1:12" hidden="1" x14ac:dyDescent="0.2">
      <c r="A347" t="s">
        <v>434</v>
      </c>
      <c r="B347" t="s">
        <v>490</v>
      </c>
      <c r="C347" s="66">
        <v>8300135</v>
      </c>
      <c r="D347" t="s">
        <v>480</v>
      </c>
      <c r="E347" s="66">
        <v>42000</v>
      </c>
      <c r="F347" t="s">
        <v>139</v>
      </c>
      <c r="G347" t="s">
        <v>139</v>
      </c>
      <c r="H347" t="s">
        <v>139</v>
      </c>
      <c r="I347" t="s">
        <v>139</v>
      </c>
      <c r="J347" t="s">
        <v>139</v>
      </c>
      <c r="K347" t="s">
        <v>139</v>
      </c>
      <c r="L347" s="67">
        <v>123</v>
      </c>
    </row>
    <row r="348" spans="1:12" hidden="1" x14ac:dyDescent="0.2">
      <c r="A348" t="s">
        <v>434</v>
      </c>
      <c r="B348" t="s">
        <v>490</v>
      </c>
      <c r="C348" s="66">
        <v>8300136</v>
      </c>
      <c r="D348" t="s">
        <v>481</v>
      </c>
      <c r="E348" s="68" t="s">
        <v>265</v>
      </c>
      <c r="F348" t="s">
        <v>139</v>
      </c>
      <c r="G348" t="s">
        <v>139</v>
      </c>
      <c r="H348" t="s">
        <v>139</v>
      </c>
      <c r="I348" t="s">
        <v>139</v>
      </c>
      <c r="J348" t="s">
        <v>139</v>
      </c>
      <c r="K348" t="s">
        <v>139</v>
      </c>
      <c r="L348" s="67">
        <v>145</v>
      </c>
    </row>
    <row r="349" spans="1:12" hidden="1" x14ac:dyDescent="0.2">
      <c r="A349" t="s">
        <v>434</v>
      </c>
      <c r="B349" t="s">
        <v>490</v>
      </c>
      <c r="C349" s="68" t="s">
        <v>250</v>
      </c>
      <c r="D349" t="s">
        <v>482</v>
      </c>
      <c r="E349" s="66">
        <v>520001</v>
      </c>
      <c r="F349" t="s">
        <v>139</v>
      </c>
      <c r="G349" t="s">
        <v>139</v>
      </c>
      <c r="H349" t="s">
        <v>139</v>
      </c>
      <c r="I349" t="s">
        <v>139</v>
      </c>
      <c r="J349" t="s">
        <v>139</v>
      </c>
      <c r="K349" t="s">
        <v>139</v>
      </c>
      <c r="L349" s="67">
        <v>145</v>
      </c>
    </row>
    <row r="350" spans="1:12" hidden="1" x14ac:dyDescent="0.2">
      <c r="A350" t="s">
        <v>434</v>
      </c>
      <c r="B350" t="s">
        <v>490</v>
      </c>
      <c r="C350" s="68" t="s">
        <v>493</v>
      </c>
      <c r="D350" t="s">
        <v>483</v>
      </c>
      <c r="E350" s="68" t="s">
        <v>342</v>
      </c>
      <c r="F350" t="s">
        <v>139</v>
      </c>
      <c r="G350" t="s">
        <v>139</v>
      </c>
      <c r="H350" t="s">
        <v>139</v>
      </c>
      <c r="I350" t="s">
        <v>139</v>
      </c>
      <c r="J350" t="s">
        <v>139</v>
      </c>
      <c r="K350" t="s">
        <v>139</v>
      </c>
      <c r="L350" s="67">
        <v>145</v>
      </c>
    </row>
    <row r="351" spans="1:12" hidden="1" x14ac:dyDescent="0.2">
      <c r="A351" t="s">
        <v>434</v>
      </c>
      <c r="B351" t="s">
        <v>490</v>
      </c>
      <c r="C351" s="68" t="s">
        <v>495</v>
      </c>
      <c r="D351" t="s">
        <v>484</v>
      </c>
      <c r="E351" s="66">
        <v>520011</v>
      </c>
      <c r="F351" t="s">
        <v>139</v>
      </c>
      <c r="G351" t="s">
        <v>139</v>
      </c>
      <c r="H351" t="s">
        <v>139</v>
      </c>
      <c r="I351" t="s">
        <v>139</v>
      </c>
      <c r="J351" t="s">
        <v>139</v>
      </c>
      <c r="K351" t="s">
        <v>139</v>
      </c>
      <c r="L351" s="67">
        <v>145</v>
      </c>
    </row>
    <row r="352" spans="1:12" hidden="1" x14ac:dyDescent="0.2">
      <c r="A352" t="s">
        <v>434</v>
      </c>
      <c r="B352" t="s">
        <v>490</v>
      </c>
      <c r="C352" s="66">
        <v>8300230</v>
      </c>
      <c r="D352" t="s">
        <v>485</v>
      </c>
      <c r="E352" s="68" t="s">
        <v>328</v>
      </c>
      <c r="F352" t="s">
        <v>139</v>
      </c>
      <c r="G352" t="s">
        <v>139</v>
      </c>
      <c r="H352" t="s">
        <v>139</v>
      </c>
      <c r="I352" t="s">
        <v>139</v>
      </c>
      <c r="J352" t="s">
        <v>139</v>
      </c>
      <c r="K352" t="s">
        <v>139</v>
      </c>
      <c r="L352" s="67">
        <v>145</v>
      </c>
    </row>
    <row r="353" spans="1:12" hidden="1" x14ac:dyDescent="0.2">
      <c r="A353" t="s">
        <v>434</v>
      </c>
      <c r="B353" t="s">
        <v>490</v>
      </c>
      <c r="C353" s="66">
        <v>8300235</v>
      </c>
      <c r="D353" t="s">
        <v>486</v>
      </c>
      <c r="E353" s="68" t="s">
        <v>308</v>
      </c>
      <c r="F353" t="s">
        <v>139</v>
      </c>
      <c r="G353" t="s">
        <v>139</v>
      </c>
      <c r="H353" t="s">
        <v>139</v>
      </c>
      <c r="I353" t="s">
        <v>139</v>
      </c>
      <c r="J353" t="s">
        <v>139</v>
      </c>
      <c r="K353" t="s">
        <v>139</v>
      </c>
      <c r="L353" s="67">
        <v>145</v>
      </c>
    </row>
    <row r="354" spans="1:12" hidden="1" x14ac:dyDescent="0.2">
      <c r="A354" t="s">
        <v>434</v>
      </c>
      <c r="B354" t="s">
        <v>490</v>
      </c>
      <c r="C354" s="66">
        <v>8300236</v>
      </c>
      <c r="D354" t="s">
        <v>488</v>
      </c>
      <c r="E354" s="68" t="s">
        <v>487</v>
      </c>
      <c r="F354" t="s">
        <v>139</v>
      </c>
      <c r="G354" t="s">
        <v>139</v>
      </c>
      <c r="H354" t="s">
        <v>139</v>
      </c>
      <c r="I354" t="s">
        <v>139</v>
      </c>
      <c r="J354" t="s">
        <v>139</v>
      </c>
      <c r="K354" t="s">
        <v>139</v>
      </c>
      <c r="L354" s="67">
        <v>145</v>
      </c>
    </row>
    <row r="355" spans="1:12" hidden="1" x14ac:dyDescent="0.2">
      <c r="A355" t="s">
        <v>434</v>
      </c>
      <c r="B355" t="s">
        <v>490</v>
      </c>
      <c r="C355" s="68" t="s">
        <v>253</v>
      </c>
      <c r="D355" t="s">
        <v>309</v>
      </c>
      <c r="E355" s="68" t="s">
        <v>489</v>
      </c>
      <c r="F355" t="s">
        <v>139</v>
      </c>
      <c r="G355" t="s">
        <v>139</v>
      </c>
      <c r="H355" t="s">
        <v>139</v>
      </c>
      <c r="I355" t="s">
        <v>139</v>
      </c>
      <c r="J355" t="s">
        <v>139</v>
      </c>
      <c r="K355" t="s">
        <v>139</v>
      </c>
      <c r="L355" s="67">
        <v>145</v>
      </c>
    </row>
    <row r="356" spans="1:12" hidden="1" x14ac:dyDescent="0.2">
      <c r="A356" t="s">
        <v>434</v>
      </c>
      <c r="B356" t="s">
        <v>490</v>
      </c>
      <c r="C356" s="68" t="s">
        <v>499</v>
      </c>
      <c r="E356" s="68"/>
      <c r="L356" s="67"/>
    </row>
    <row r="357" spans="1:12" x14ac:dyDescent="0.2">
      <c r="A357" t="s">
        <v>434</v>
      </c>
      <c r="B357" t="s">
        <v>490</v>
      </c>
      <c r="C357" s="68" t="s">
        <v>501</v>
      </c>
      <c r="D357" t="s">
        <v>249</v>
      </c>
      <c r="E357" s="66">
        <v>8300130</v>
      </c>
      <c r="F357" t="s">
        <v>139</v>
      </c>
      <c r="G357" t="s">
        <v>139</v>
      </c>
      <c r="H357" t="s">
        <v>139</v>
      </c>
      <c r="I357" t="s">
        <v>139</v>
      </c>
      <c r="J357" t="s">
        <v>139</v>
      </c>
      <c r="K357" t="s">
        <v>139</v>
      </c>
      <c r="L357" s="67">
        <v>147</v>
      </c>
    </row>
    <row r="358" spans="1:12" x14ac:dyDescent="0.2">
      <c r="A358" t="s">
        <v>434</v>
      </c>
      <c r="B358" t="s">
        <v>490</v>
      </c>
      <c r="C358" s="66">
        <v>8700130</v>
      </c>
      <c r="D358" t="s">
        <v>491</v>
      </c>
      <c r="E358" s="66">
        <v>8300135</v>
      </c>
      <c r="F358" t="s">
        <v>139</v>
      </c>
      <c r="G358" t="s">
        <v>139</v>
      </c>
      <c r="H358" t="s">
        <v>139</v>
      </c>
      <c r="I358" t="s">
        <v>139</v>
      </c>
      <c r="J358" t="s">
        <v>139</v>
      </c>
      <c r="K358" t="s">
        <v>139</v>
      </c>
      <c r="L358" s="67">
        <v>73</v>
      </c>
    </row>
    <row r="359" spans="1:12" x14ac:dyDescent="0.2">
      <c r="A359" t="s">
        <v>434</v>
      </c>
      <c r="B359" t="s">
        <v>490</v>
      </c>
      <c r="C359" s="66">
        <v>8700135</v>
      </c>
      <c r="D359" t="s">
        <v>492</v>
      </c>
      <c r="E359" s="66">
        <v>8300136</v>
      </c>
      <c r="F359" t="s">
        <v>139</v>
      </c>
      <c r="G359" t="s">
        <v>139</v>
      </c>
      <c r="H359" t="s">
        <v>139</v>
      </c>
      <c r="I359" t="s">
        <v>139</v>
      </c>
      <c r="J359" t="s">
        <v>139</v>
      </c>
      <c r="K359" t="s">
        <v>139</v>
      </c>
      <c r="L359" s="67">
        <v>73</v>
      </c>
    </row>
    <row r="360" spans="1:12" x14ac:dyDescent="0.2">
      <c r="A360" t="s">
        <v>434</v>
      </c>
      <c r="B360" t="s">
        <v>490</v>
      </c>
      <c r="C360" s="66">
        <v>8700136</v>
      </c>
      <c r="D360" t="s">
        <v>251</v>
      </c>
      <c r="E360" s="68" t="s">
        <v>250</v>
      </c>
      <c r="F360" t="s">
        <v>139</v>
      </c>
      <c r="G360" t="s">
        <v>139</v>
      </c>
      <c r="H360" t="s">
        <v>139</v>
      </c>
      <c r="I360" t="s">
        <v>139</v>
      </c>
      <c r="J360" t="s">
        <v>139</v>
      </c>
      <c r="K360" t="s">
        <v>139</v>
      </c>
      <c r="L360" s="67">
        <v>147</v>
      </c>
    </row>
    <row r="361" spans="1:12" x14ac:dyDescent="0.2">
      <c r="A361" t="s">
        <v>434</v>
      </c>
      <c r="B361" t="s">
        <v>490</v>
      </c>
      <c r="C361" s="68" t="s">
        <v>256</v>
      </c>
      <c r="D361" t="s">
        <v>494</v>
      </c>
      <c r="E361" s="68" t="s">
        <v>493</v>
      </c>
      <c r="F361" t="s">
        <v>139</v>
      </c>
      <c r="G361" t="s">
        <v>139</v>
      </c>
      <c r="H361" t="s">
        <v>139</v>
      </c>
      <c r="I361" t="s">
        <v>139</v>
      </c>
      <c r="J361" t="s">
        <v>139</v>
      </c>
      <c r="K361" t="s">
        <v>139</v>
      </c>
      <c r="L361" s="67">
        <v>73</v>
      </c>
    </row>
    <row r="362" spans="1:12" x14ac:dyDescent="0.2">
      <c r="A362" t="s">
        <v>434</v>
      </c>
      <c r="B362" t="s">
        <v>490</v>
      </c>
      <c r="C362" s="68" t="s">
        <v>505</v>
      </c>
      <c r="D362" t="s">
        <v>496</v>
      </c>
      <c r="E362" s="68" t="s">
        <v>495</v>
      </c>
      <c r="F362" t="s">
        <v>139</v>
      </c>
      <c r="G362" t="s">
        <v>139</v>
      </c>
      <c r="H362" t="s">
        <v>139</v>
      </c>
      <c r="I362" t="s">
        <v>139</v>
      </c>
      <c r="J362" t="s">
        <v>139</v>
      </c>
      <c r="K362" t="s">
        <v>139</v>
      </c>
      <c r="L362" s="67">
        <v>73</v>
      </c>
    </row>
    <row r="363" spans="1:12" x14ac:dyDescent="0.2">
      <c r="A363" t="s">
        <v>434</v>
      </c>
      <c r="B363" t="s">
        <v>490</v>
      </c>
      <c r="C363" s="68" t="s">
        <v>507</v>
      </c>
      <c r="D363" t="s">
        <v>252</v>
      </c>
      <c r="E363" s="66">
        <v>8300230</v>
      </c>
      <c r="F363" t="s">
        <v>139</v>
      </c>
      <c r="G363" t="s">
        <v>139</v>
      </c>
      <c r="H363" t="s">
        <v>139</v>
      </c>
      <c r="I363" t="s">
        <v>139</v>
      </c>
      <c r="J363" t="s">
        <v>139</v>
      </c>
      <c r="K363" t="s">
        <v>139</v>
      </c>
      <c r="L363" s="67">
        <v>249</v>
      </c>
    </row>
    <row r="364" spans="1:12" x14ac:dyDescent="0.2">
      <c r="A364" t="s">
        <v>434</v>
      </c>
      <c r="B364" t="s">
        <v>490</v>
      </c>
      <c r="C364" s="66">
        <v>8700280</v>
      </c>
      <c r="D364" t="s">
        <v>497</v>
      </c>
      <c r="E364" s="66">
        <v>8300235</v>
      </c>
      <c r="F364" t="s">
        <v>139</v>
      </c>
      <c r="G364" t="s">
        <v>139</v>
      </c>
      <c r="H364" t="s">
        <v>139</v>
      </c>
      <c r="I364" t="s">
        <v>139</v>
      </c>
      <c r="J364" t="s">
        <v>139</v>
      </c>
      <c r="K364" t="s">
        <v>139</v>
      </c>
      <c r="L364" s="67">
        <v>124</v>
      </c>
    </row>
    <row r="365" spans="1:12" x14ac:dyDescent="0.2">
      <c r="A365" t="s">
        <v>434</v>
      </c>
      <c r="B365" t="s">
        <v>490</v>
      </c>
      <c r="C365" s="66">
        <v>8700285</v>
      </c>
      <c r="D365" t="s">
        <v>498</v>
      </c>
      <c r="E365" s="66">
        <v>8300236</v>
      </c>
      <c r="F365" t="s">
        <v>139</v>
      </c>
      <c r="G365" t="s">
        <v>139</v>
      </c>
      <c r="H365" t="s">
        <v>139</v>
      </c>
      <c r="I365" t="s">
        <v>139</v>
      </c>
      <c r="J365" t="s">
        <v>139</v>
      </c>
      <c r="K365" t="s">
        <v>139</v>
      </c>
      <c r="L365" s="67">
        <v>124</v>
      </c>
    </row>
    <row r="366" spans="1:12" x14ac:dyDescent="0.2">
      <c r="A366" t="s">
        <v>434</v>
      </c>
      <c r="B366" t="s">
        <v>490</v>
      </c>
      <c r="C366" s="66">
        <v>8700286</v>
      </c>
      <c r="D366" t="s">
        <v>254</v>
      </c>
      <c r="E366" s="68" t="s">
        <v>253</v>
      </c>
      <c r="F366" t="s">
        <v>139</v>
      </c>
      <c r="G366" t="s">
        <v>139</v>
      </c>
      <c r="H366" t="s">
        <v>139</v>
      </c>
      <c r="I366" t="s">
        <v>139</v>
      </c>
      <c r="J366" t="s">
        <v>139</v>
      </c>
      <c r="K366" t="s">
        <v>139</v>
      </c>
      <c r="L366" s="67">
        <v>249</v>
      </c>
    </row>
    <row r="367" spans="1:12" x14ac:dyDescent="0.2">
      <c r="A367" t="s">
        <v>434</v>
      </c>
      <c r="B367" t="s">
        <v>490</v>
      </c>
      <c r="C367" s="68" t="s">
        <v>259</v>
      </c>
      <c r="D367" t="s">
        <v>500</v>
      </c>
      <c r="E367" s="68" t="s">
        <v>499</v>
      </c>
      <c r="F367" t="s">
        <v>139</v>
      </c>
      <c r="G367" t="s">
        <v>139</v>
      </c>
      <c r="H367" t="s">
        <v>139</v>
      </c>
      <c r="I367" t="s">
        <v>139</v>
      </c>
      <c r="J367" t="s">
        <v>139</v>
      </c>
      <c r="K367" t="s">
        <v>139</v>
      </c>
      <c r="L367" s="67">
        <v>124</v>
      </c>
    </row>
    <row r="368" spans="1:12" x14ac:dyDescent="0.2">
      <c r="A368" t="s">
        <v>434</v>
      </c>
      <c r="B368" t="s">
        <v>490</v>
      </c>
      <c r="C368" s="68" t="s">
        <v>511</v>
      </c>
      <c r="D368" t="s">
        <v>502</v>
      </c>
      <c r="E368" s="68" t="s">
        <v>501</v>
      </c>
      <c r="F368" t="s">
        <v>139</v>
      </c>
      <c r="G368" t="s">
        <v>139</v>
      </c>
      <c r="H368" t="s">
        <v>139</v>
      </c>
      <c r="I368" t="s">
        <v>139</v>
      </c>
      <c r="J368" t="s">
        <v>139</v>
      </c>
      <c r="K368" t="s">
        <v>139</v>
      </c>
      <c r="L368" s="67">
        <v>124</v>
      </c>
    </row>
    <row r="369" spans="1:12" x14ac:dyDescent="0.2">
      <c r="A369" t="s">
        <v>434</v>
      </c>
      <c r="B369" t="s">
        <v>490</v>
      </c>
      <c r="C369" s="68" t="s">
        <v>513</v>
      </c>
      <c r="D369" t="s">
        <v>255</v>
      </c>
      <c r="E369" s="66">
        <v>8700130</v>
      </c>
      <c r="F369" t="s">
        <v>139</v>
      </c>
      <c r="G369" t="s">
        <v>139</v>
      </c>
      <c r="H369" t="s">
        <v>139</v>
      </c>
      <c r="I369" t="s">
        <v>139</v>
      </c>
      <c r="J369" t="s">
        <v>139</v>
      </c>
      <c r="K369" t="s">
        <v>139</v>
      </c>
      <c r="L369" s="67">
        <v>161</v>
      </c>
    </row>
    <row r="370" spans="1:12" x14ac:dyDescent="0.2">
      <c r="A370" t="s">
        <v>434</v>
      </c>
      <c r="B370" t="s">
        <v>490</v>
      </c>
      <c r="C370" s="66">
        <v>8700420</v>
      </c>
      <c r="D370" t="s">
        <v>503</v>
      </c>
      <c r="E370" s="66">
        <v>8700135</v>
      </c>
      <c r="F370" t="s">
        <v>139</v>
      </c>
      <c r="G370" t="s">
        <v>139</v>
      </c>
      <c r="H370" t="s">
        <v>139</v>
      </c>
      <c r="I370" t="s">
        <v>139</v>
      </c>
      <c r="J370" t="s">
        <v>139</v>
      </c>
      <c r="K370" t="s">
        <v>139</v>
      </c>
      <c r="L370" s="67">
        <v>81</v>
      </c>
    </row>
    <row r="371" spans="1:12" x14ac:dyDescent="0.2">
      <c r="A371" t="s">
        <v>434</v>
      </c>
      <c r="B371" t="s">
        <v>490</v>
      </c>
      <c r="C371" s="66">
        <v>8700425</v>
      </c>
      <c r="D371" t="s">
        <v>504</v>
      </c>
      <c r="E371" s="66">
        <v>8700136</v>
      </c>
      <c r="F371" t="s">
        <v>139</v>
      </c>
      <c r="G371" t="s">
        <v>139</v>
      </c>
      <c r="H371" t="s">
        <v>139</v>
      </c>
      <c r="I371" t="s">
        <v>139</v>
      </c>
      <c r="J371" t="s">
        <v>139</v>
      </c>
      <c r="K371" t="s">
        <v>139</v>
      </c>
      <c r="L371" s="67">
        <v>81</v>
      </c>
    </row>
    <row r="372" spans="1:12" x14ac:dyDescent="0.2">
      <c r="A372" t="s">
        <v>434</v>
      </c>
      <c r="B372" t="s">
        <v>490</v>
      </c>
      <c r="C372" s="66">
        <v>8700426</v>
      </c>
      <c r="D372" t="s">
        <v>257</v>
      </c>
      <c r="E372" s="68" t="s">
        <v>256</v>
      </c>
      <c r="F372" t="s">
        <v>139</v>
      </c>
      <c r="G372" t="s">
        <v>139</v>
      </c>
      <c r="H372" t="s">
        <v>139</v>
      </c>
      <c r="I372" t="s">
        <v>139</v>
      </c>
      <c r="J372" t="s">
        <v>139</v>
      </c>
      <c r="K372" t="s">
        <v>139</v>
      </c>
      <c r="L372" s="67">
        <v>161</v>
      </c>
    </row>
    <row r="373" spans="1:12" x14ac:dyDescent="0.2">
      <c r="A373" t="s">
        <v>434</v>
      </c>
      <c r="B373" t="s">
        <v>490</v>
      </c>
      <c r="C373" s="68" t="s">
        <v>300</v>
      </c>
      <c r="D373" t="s">
        <v>506</v>
      </c>
      <c r="E373" s="68" t="s">
        <v>505</v>
      </c>
      <c r="F373" t="s">
        <v>139</v>
      </c>
      <c r="G373" t="s">
        <v>139</v>
      </c>
      <c r="H373" t="s">
        <v>139</v>
      </c>
      <c r="I373" t="s">
        <v>139</v>
      </c>
      <c r="J373" t="s">
        <v>139</v>
      </c>
      <c r="K373" t="s">
        <v>139</v>
      </c>
      <c r="L373" s="67">
        <v>81</v>
      </c>
    </row>
    <row r="374" spans="1:12" x14ac:dyDescent="0.2">
      <c r="A374" t="s">
        <v>434</v>
      </c>
      <c r="B374" t="s">
        <v>490</v>
      </c>
      <c r="C374" s="68" t="s">
        <v>517</v>
      </c>
      <c r="D374" t="s">
        <v>508</v>
      </c>
      <c r="E374" s="68" t="s">
        <v>507</v>
      </c>
      <c r="F374" t="s">
        <v>139</v>
      </c>
      <c r="G374" t="s">
        <v>139</v>
      </c>
      <c r="H374" t="s">
        <v>139</v>
      </c>
      <c r="I374" t="s">
        <v>139</v>
      </c>
      <c r="J374" t="s">
        <v>139</v>
      </c>
      <c r="K374" t="s">
        <v>139</v>
      </c>
      <c r="L374" s="67">
        <v>81</v>
      </c>
    </row>
    <row r="375" spans="1:12" x14ac:dyDescent="0.2">
      <c r="A375" t="s">
        <v>434</v>
      </c>
      <c r="B375" t="s">
        <v>490</v>
      </c>
      <c r="C375" s="68" t="s">
        <v>519</v>
      </c>
      <c r="D375" t="s">
        <v>258</v>
      </c>
      <c r="E375" s="66">
        <v>8700280</v>
      </c>
      <c r="F375" t="s">
        <v>139</v>
      </c>
      <c r="G375" t="s">
        <v>139</v>
      </c>
      <c r="H375" t="s">
        <v>139</v>
      </c>
      <c r="I375" t="s">
        <v>139</v>
      </c>
      <c r="J375" t="s">
        <v>139</v>
      </c>
      <c r="K375" t="s">
        <v>139</v>
      </c>
      <c r="L375" s="67">
        <v>239</v>
      </c>
    </row>
    <row r="376" spans="1:12" x14ac:dyDescent="0.2">
      <c r="A376" t="s">
        <v>434</v>
      </c>
      <c r="B376" t="s">
        <v>490</v>
      </c>
      <c r="C376" s="68" t="s">
        <v>302</v>
      </c>
      <c r="D376" t="s">
        <v>509</v>
      </c>
      <c r="E376" s="66">
        <v>8700285</v>
      </c>
      <c r="F376" t="s">
        <v>139</v>
      </c>
      <c r="G376" t="s">
        <v>139</v>
      </c>
      <c r="H376" t="s">
        <v>139</v>
      </c>
      <c r="I376" t="s">
        <v>139</v>
      </c>
      <c r="J376" t="s">
        <v>139</v>
      </c>
      <c r="K376" t="s">
        <v>139</v>
      </c>
      <c r="L376" s="67">
        <v>119</v>
      </c>
    </row>
    <row r="377" spans="1:12" x14ac:dyDescent="0.2">
      <c r="A377" t="s">
        <v>434</v>
      </c>
      <c r="B377" t="s">
        <v>490</v>
      </c>
      <c r="C377" s="68" t="s">
        <v>321</v>
      </c>
      <c r="D377" t="s">
        <v>510</v>
      </c>
      <c r="E377" s="66">
        <v>8700286</v>
      </c>
      <c r="F377" t="s">
        <v>139</v>
      </c>
      <c r="G377" t="s">
        <v>139</v>
      </c>
      <c r="H377" t="s">
        <v>139</v>
      </c>
      <c r="I377" t="s">
        <v>139</v>
      </c>
      <c r="J377" t="s">
        <v>139</v>
      </c>
      <c r="K377" t="s">
        <v>139</v>
      </c>
      <c r="L377" s="67">
        <v>119</v>
      </c>
    </row>
    <row r="378" spans="1:12" x14ac:dyDescent="0.2">
      <c r="A378" t="s">
        <v>434</v>
      </c>
      <c r="B378" t="s">
        <v>490</v>
      </c>
      <c r="C378" s="68" t="s">
        <v>521</v>
      </c>
      <c r="D378" t="s">
        <v>260</v>
      </c>
      <c r="E378" s="68" t="s">
        <v>259</v>
      </c>
      <c r="F378" t="s">
        <v>139</v>
      </c>
      <c r="G378" t="s">
        <v>139</v>
      </c>
      <c r="H378" t="s">
        <v>139</v>
      </c>
      <c r="I378" t="s">
        <v>139</v>
      </c>
      <c r="J378" t="s">
        <v>139</v>
      </c>
      <c r="K378" t="s">
        <v>139</v>
      </c>
      <c r="L378" s="67">
        <v>239</v>
      </c>
    </row>
    <row r="379" spans="1:12" x14ac:dyDescent="0.2">
      <c r="A379" t="s">
        <v>434</v>
      </c>
      <c r="B379" t="s">
        <v>490</v>
      </c>
      <c r="C379" s="68" t="s">
        <v>523</v>
      </c>
      <c r="D379" t="s">
        <v>512</v>
      </c>
      <c r="E379" s="68" t="s">
        <v>511</v>
      </c>
      <c r="F379" t="s">
        <v>139</v>
      </c>
      <c r="G379" t="s">
        <v>139</v>
      </c>
      <c r="H379" t="s">
        <v>139</v>
      </c>
      <c r="I379" t="s">
        <v>139</v>
      </c>
      <c r="J379" t="s">
        <v>139</v>
      </c>
      <c r="K379" t="s">
        <v>139</v>
      </c>
      <c r="L379" s="67">
        <v>119</v>
      </c>
    </row>
    <row r="380" spans="1:12" x14ac:dyDescent="0.2">
      <c r="A380" t="s">
        <v>434</v>
      </c>
      <c r="B380" t="s">
        <v>490</v>
      </c>
      <c r="C380" s="68" t="s">
        <v>322</v>
      </c>
      <c r="D380" t="s">
        <v>514</v>
      </c>
      <c r="E380" s="68" t="s">
        <v>513</v>
      </c>
      <c r="F380" t="s">
        <v>139</v>
      </c>
      <c r="G380" t="s">
        <v>139</v>
      </c>
      <c r="H380" t="s">
        <v>139</v>
      </c>
      <c r="I380" t="s">
        <v>139</v>
      </c>
      <c r="J380" t="s">
        <v>139</v>
      </c>
      <c r="K380" t="s">
        <v>139</v>
      </c>
      <c r="L380" s="67">
        <v>119</v>
      </c>
    </row>
    <row r="381" spans="1:12" x14ac:dyDescent="0.2">
      <c r="A381" t="s">
        <v>434</v>
      </c>
      <c r="B381" t="s">
        <v>490</v>
      </c>
      <c r="C381" s="66">
        <v>82010</v>
      </c>
      <c r="D381" t="s">
        <v>410</v>
      </c>
      <c r="E381" s="66">
        <v>8700420</v>
      </c>
      <c r="F381" t="s">
        <v>139</v>
      </c>
      <c r="G381" t="s">
        <v>139</v>
      </c>
      <c r="H381" t="s">
        <v>139</v>
      </c>
      <c r="I381" t="s">
        <v>139</v>
      </c>
      <c r="J381" t="s">
        <v>139</v>
      </c>
      <c r="K381" t="s">
        <v>139</v>
      </c>
      <c r="L381" s="67">
        <v>208</v>
      </c>
    </row>
    <row r="382" spans="1:12" x14ac:dyDescent="0.2">
      <c r="A382" t="s">
        <v>434</v>
      </c>
      <c r="B382" t="s">
        <v>490</v>
      </c>
      <c r="C382" s="66">
        <v>82000</v>
      </c>
      <c r="D382" t="s">
        <v>515</v>
      </c>
      <c r="E382" s="66">
        <v>8700425</v>
      </c>
      <c r="F382" t="s">
        <v>139</v>
      </c>
      <c r="G382" t="s">
        <v>139</v>
      </c>
      <c r="H382" t="s">
        <v>139</v>
      </c>
      <c r="I382" t="s">
        <v>139</v>
      </c>
      <c r="J382" t="s">
        <v>139</v>
      </c>
      <c r="K382" t="s">
        <v>139</v>
      </c>
      <c r="L382" s="67">
        <v>104</v>
      </c>
    </row>
    <row r="383" spans="1:12" x14ac:dyDescent="0.2">
      <c r="A383" t="s">
        <v>434</v>
      </c>
      <c r="B383" t="s">
        <v>490</v>
      </c>
      <c r="C383" s="66">
        <v>84010</v>
      </c>
      <c r="D383" t="s">
        <v>516</v>
      </c>
      <c r="E383" s="66">
        <v>8700426</v>
      </c>
      <c r="F383" t="s">
        <v>139</v>
      </c>
      <c r="G383" t="s">
        <v>139</v>
      </c>
      <c r="H383" t="s">
        <v>139</v>
      </c>
      <c r="I383" t="s">
        <v>139</v>
      </c>
      <c r="J383" t="s">
        <v>139</v>
      </c>
      <c r="K383" t="s">
        <v>139</v>
      </c>
      <c r="L383" s="67">
        <v>104</v>
      </c>
    </row>
    <row r="384" spans="1:12" x14ac:dyDescent="0.2">
      <c r="A384" t="s">
        <v>434</v>
      </c>
      <c r="B384" t="s">
        <v>490</v>
      </c>
      <c r="C384" s="66">
        <v>84000</v>
      </c>
      <c r="D384" t="s">
        <v>301</v>
      </c>
      <c r="E384" s="68" t="s">
        <v>300</v>
      </c>
      <c r="F384" t="s">
        <v>139</v>
      </c>
      <c r="G384" t="s">
        <v>139</v>
      </c>
      <c r="H384" t="s">
        <v>139</v>
      </c>
      <c r="I384" t="s">
        <v>139</v>
      </c>
      <c r="J384" t="s">
        <v>139</v>
      </c>
      <c r="K384" t="s">
        <v>139</v>
      </c>
      <c r="L384" s="67">
        <v>147</v>
      </c>
    </row>
    <row r="385" spans="1:12" x14ac:dyDescent="0.2">
      <c r="C385" s="66"/>
      <c r="D385" t="s">
        <v>518</v>
      </c>
      <c r="E385" s="68" t="s">
        <v>517</v>
      </c>
      <c r="F385" t="s">
        <v>139</v>
      </c>
      <c r="G385" t="s">
        <v>139</v>
      </c>
      <c r="H385" t="s">
        <v>139</v>
      </c>
      <c r="I385" t="s">
        <v>139</v>
      </c>
      <c r="J385" t="s">
        <v>139</v>
      </c>
      <c r="K385" t="s">
        <v>139</v>
      </c>
      <c r="L385" s="67">
        <v>73</v>
      </c>
    </row>
    <row r="386" spans="1:12" x14ac:dyDescent="0.2">
      <c r="A386" t="s">
        <v>434</v>
      </c>
      <c r="B386" t="s">
        <v>529</v>
      </c>
      <c r="C386" s="68" t="s">
        <v>275</v>
      </c>
      <c r="D386" t="s">
        <v>520</v>
      </c>
      <c r="E386" s="68" t="s">
        <v>519</v>
      </c>
      <c r="F386" t="s">
        <v>139</v>
      </c>
      <c r="G386" t="s">
        <v>139</v>
      </c>
      <c r="H386" t="s">
        <v>139</v>
      </c>
      <c r="I386" t="s">
        <v>139</v>
      </c>
      <c r="J386" t="s">
        <v>139</v>
      </c>
      <c r="K386" t="s">
        <v>139</v>
      </c>
      <c r="L386" s="67">
        <v>73</v>
      </c>
    </row>
    <row r="387" spans="1:12" x14ac:dyDescent="0.2">
      <c r="A387" t="s">
        <v>434</v>
      </c>
      <c r="B387" t="s">
        <v>529</v>
      </c>
      <c r="C387" s="68" t="s">
        <v>277</v>
      </c>
      <c r="D387" t="s">
        <v>303</v>
      </c>
      <c r="E387" s="68" t="s">
        <v>302</v>
      </c>
      <c r="F387" t="s">
        <v>139</v>
      </c>
      <c r="G387" t="s">
        <v>139</v>
      </c>
      <c r="H387" t="s">
        <v>139</v>
      </c>
      <c r="I387" t="s">
        <v>139</v>
      </c>
      <c r="J387" t="s">
        <v>139</v>
      </c>
      <c r="K387" t="s">
        <v>139</v>
      </c>
      <c r="L387" s="67">
        <v>58</v>
      </c>
    </row>
    <row r="388" spans="1:12" x14ac:dyDescent="0.2">
      <c r="A388" t="s">
        <v>434</v>
      </c>
      <c r="B388" t="s">
        <v>529</v>
      </c>
      <c r="C388" s="68" t="s">
        <v>279</v>
      </c>
      <c r="D388" t="s">
        <v>301</v>
      </c>
      <c r="E388" s="68" t="s">
        <v>321</v>
      </c>
      <c r="F388" t="s">
        <v>139</v>
      </c>
      <c r="G388" t="s">
        <v>139</v>
      </c>
      <c r="H388" t="s">
        <v>139</v>
      </c>
      <c r="I388" t="s">
        <v>139</v>
      </c>
      <c r="J388" t="s">
        <v>139</v>
      </c>
      <c r="K388" t="s">
        <v>139</v>
      </c>
      <c r="L388" s="67">
        <v>147</v>
      </c>
    </row>
    <row r="389" spans="1:12" x14ac:dyDescent="0.2">
      <c r="A389" t="s">
        <v>434</v>
      </c>
      <c r="B389" t="s">
        <v>529</v>
      </c>
      <c r="C389" s="68" t="s">
        <v>369</v>
      </c>
      <c r="D389" t="s">
        <v>522</v>
      </c>
      <c r="E389" s="68" t="s">
        <v>521</v>
      </c>
      <c r="F389" t="s">
        <v>139</v>
      </c>
      <c r="G389" t="s">
        <v>139</v>
      </c>
      <c r="H389" t="s">
        <v>139</v>
      </c>
      <c r="I389" t="s">
        <v>139</v>
      </c>
      <c r="J389" t="s">
        <v>139</v>
      </c>
      <c r="K389" t="s">
        <v>139</v>
      </c>
      <c r="L389" s="67">
        <v>73</v>
      </c>
    </row>
    <row r="390" spans="1:12" x14ac:dyDescent="0.2">
      <c r="A390" t="s">
        <v>434</v>
      </c>
      <c r="B390" t="s">
        <v>529</v>
      </c>
      <c r="C390" s="68" t="s">
        <v>371</v>
      </c>
      <c r="D390" t="s">
        <v>524</v>
      </c>
      <c r="E390" s="68" t="s">
        <v>523</v>
      </c>
      <c r="F390" t="s">
        <v>139</v>
      </c>
      <c r="G390" t="s">
        <v>139</v>
      </c>
      <c r="H390" t="s">
        <v>139</v>
      </c>
      <c r="I390" t="s">
        <v>139</v>
      </c>
      <c r="J390" t="s">
        <v>139</v>
      </c>
      <c r="K390" t="s">
        <v>139</v>
      </c>
      <c r="L390" s="67">
        <v>73</v>
      </c>
    </row>
    <row r="391" spans="1:12" x14ac:dyDescent="0.2">
      <c r="A391" t="s">
        <v>434</v>
      </c>
      <c r="B391" t="s">
        <v>529</v>
      </c>
      <c r="C391" s="68" t="s">
        <v>373</v>
      </c>
      <c r="D391" t="s">
        <v>323</v>
      </c>
      <c r="E391" s="68" t="s">
        <v>322</v>
      </c>
      <c r="F391" t="s">
        <v>139</v>
      </c>
      <c r="G391" t="s">
        <v>139</v>
      </c>
      <c r="H391" t="s">
        <v>139</v>
      </c>
      <c r="I391" t="s">
        <v>139</v>
      </c>
      <c r="J391" t="s">
        <v>139</v>
      </c>
      <c r="K391" t="s">
        <v>139</v>
      </c>
      <c r="L391" s="67">
        <v>58</v>
      </c>
    </row>
    <row r="392" spans="1:12" x14ac:dyDescent="0.2">
      <c r="A392" t="s">
        <v>434</v>
      </c>
      <c r="B392" t="s">
        <v>529</v>
      </c>
      <c r="C392" s="68" t="s">
        <v>363</v>
      </c>
      <c r="D392" t="s">
        <v>525</v>
      </c>
      <c r="E392" s="66">
        <v>82010</v>
      </c>
      <c r="F392" t="s">
        <v>139</v>
      </c>
      <c r="G392" t="s">
        <v>139</v>
      </c>
      <c r="H392" t="s">
        <v>139</v>
      </c>
      <c r="I392" t="s">
        <v>139</v>
      </c>
      <c r="J392" t="s">
        <v>139</v>
      </c>
      <c r="K392" t="s">
        <v>139</v>
      </c>
      <c r="L392" s="67">
        <v>328</v>
      </c>
    </row>
    <row r="393" spans="1:12" x14ac:dyDescent="0.2">
      <c r="A393" t="s">
        <v>434</v>
      </c>
      <c r="B393" t="s">
        <v>529</v>
      </c>
      <c r="C393" s="68" t="s">
        <v>365</v>
      </c>
      <c r="D393" t="s">
        <v>526</v>
      </c>
      <c r="E393" s="66">
        <v>82000</v>
      </c>
      <c r="F393" t="s">
        <v>139</v>
      </c>
      <c r="G393" t="s">
        <v>139</v>
      </c>
      <c r="H393" t="s">
        <v>139</v>
      </c>
      <c r="I393" t="s">
        <v>139</v>
      </c>
      <c r="J393" t="s">
        <v>139</v>
      </c>
      <c r="K393" t="s">
        <v>139</v>
      </c>
      <c r="L393" s="67">
        <v>164</v>
      </c>
    </row>
    <row r="394" spans="1:12" x14ac:dyDescent="0.2">
      <c r="A394" t="s">
        <v>434</v>
      </c>
      <c r="B394" t="s">
        <v>529</v>
      </c>
      <c r="C394" s="68" t="s">
        <v>367</v>
      </c>
      <c r="D394" t="s">
        <v>527</v>
      </c>
      <c r="E394" s="66">
        <v>84010</v>
      </c>
      <c r="F394" t="s">
        <v>139</v>
      </c>
      <c r="G394" t="s">
        <v>139</v>
      </c>
      <c r="H394" t="s">
        <v>139</v>
      </c>
      <c r="I394" t="s">
        <v>139</v>
      </c>
      <c r="J394" t="s">
        <v>139</v>
      </c>
      <c r="K394" t="s">
        <v>139</v>
      </c>
      <c r="L394" s="67">
        <v>420</v>
      </c>
    </row>
    <row r="395" spans="1:12" x14ac:dyDescent="0.2">
      <c r="A395" t="s">
        <v>434</v>
      </c>
      <c r="B395" t="s">
        <v>529</v>
      </c>
      <c r="C395" s="66">
        <v>56400</v>
      </c>
      <c r="D395" t="s">
        <v>528</v>
      </c>
      <c r="E395" s="66">
        <v>84000</v>
      </c>
      <c r="F395" t="s">
        <v>139</v>
      </c>
      <c r="G395" t="s">
        <v>139</v>
      </c>
      <c r="H395" t="s">
        <v>139</v>
      </c>
      <c r="I395" t="s">
        <v>139</v>
      </c>
      <c r="J395" t="s">
        <v>139</v>
      </c>
      <c r="K395" t="s">
        <v>139</v>
      </c>
      <c r="L395" s="67">
        <v>210</v>
      </c>
    </row>
    <row r="396" spans="1:12" hidden="1" x14ac:dyDescent="0.2">
      <c r="A396" t="s">
        <v>434</v>
      </c>
      <c r="B396" t="s">
        <v>529</v>
      </c>
      <c r="C396" s="68" t="s">
        <v>538</v>
      </c>
      <c r="E396" s="66"/>
      <c r="L396" s="67"/>
    </row>
    <row r="397" spans="1:12" hidden="1" x14ac:dyDescent="0.2">
      <c r="A397" t="s">
        <v>434</v>
      </c>
      <c r="B397" t="s">
        <v>529</v>
      </c>
      <c r="C397" s="68" t="s">
        <v>540</v>
      </c>
      <c r="D397" t="s">
        <v>276</v>
      </c>
      <c r="E397" s="68" t="s">
        <v>275</v>
      </c>
      <c r="F397" t="s">
        <v>139</v>
      </c>
      <c r="G397" t="s">
        <v>139</v>
      </c>
      <c r="H397" t="s">
        <v>139</v>
      </c>
      <c r="I397" t="s">
        <v>139</v>
      </c>
      <c r="J397" t="s">
        <v>139</v>
      </c>
      <c r="K397" t="s">
        <v>139</v>
      </c>
      <c r="L397" s="67">
        <v>112</v>
      </c>
    </row>
    <row r="398" spans="1:12" hidden="1" x14ac:dyDescent="0.2">
      <c r="A398" t="s">
        <v>434</v>
      </c>
      <c r="B398" t="s">
        <v>529</v>
      </c>
      <c r="C398" s="68" t="s">
        <v>310</v>
      </c>
      <c r="D398" t="s">
        <v>530</v>
      </c>
      <c r="E398" s="68" t="s">
        <v>277</v>
      </c>
      <c r="F398" t="s">
        <v>139</v>
      </c>
      <c r="G398" t="s">
        <v>139</v>
      </c>
      <c r="H398" t="s">
        <v>139</v>
      </c>
      <c r="I398" t="s">
        <v>139</v>
      </c>
      <c r="J398" t="s">
        <v>139</v>
      </c>
      <c r="K398" t="s">
        <v>139</v>
      </c>
      <c r="L398" s="67">
        <v>112</v>
      </c>
    </row>
    <row r="399" spans="1:12" hidden="1" x14ac:dyDescent="0.2">
      <c r="C399" s="68"/>
      <c r="D399" t="s">
        <v>531</v>
      </c>
      <c r="E399" s="68" t="s">
        <v>279</v>
      </c>
      <c r="F399" t="s">
        <v>139</v>
      </c>
      <c r="G399" t="s">
        <v>139</v>
      </c>
      <c r="H399" t="s">
        <v>139</v>
      </c>
      <c r="I399" t="s">
        <v>139</v>
      </c>
      <c r="J399" t="s">
        <v>139</v>
      </c>
      <c r="K399" t="s">
        <v>139</v>
      </c>
      <c r="L399" s="67">
        <v>202</v>
      </c>
    </row>
    <row r="400" spans="1:12" hidden="1" x14ac:dyDescent="0.2">
      <c r="A400" t="s">
        <v>434</v>
      </c>
      <c r="B400" t="s">
        <v>38</v>
      </c>
      <c r="C400" s="66">
        <v>125104</v>
      </c>
      <c r="D400" t="s">
        <v>532</v>
      </c>
      <c r="E400" s="68" t="s">
        <v>369</v>
      </c>
      <c r="F400" t="s">
        <v>139</v>
      </c>
      <c r="G400" t="s">
        <v>139</v>
      </c>
      <c r="H400" t="s">
        <v>139</v>
      </c>
      <c r="I400" t="s">
        <v>139</v>
      </c>
      <c r="J400" t="s">
        <v>139</v>
      </c>
      <c r="K400" t="s">
        <v>139</v>
      </c>
      <c r="L400" s="67">
        <v>97</v>
      </c>
    </row>
    <row r="401" spans="1:12" hidden="1" x14ac:dyDescent="0.2">
      <c r="A401" t="s">
        <v>434</v>
      </c>
      <c r="B401" t="s">
        <v>38</v>
      </c>
      <c r="C401" s="66">
        <v>125108</v>
      </c>
      <c r="D401" t="s">
        <v>533</v>
      </c>
      <c r="E401" s="68" t="s">
        <v>371</v>
      </c>
      <c r="F401" t="s">
        <v>139</v>
      </c>
      <c r="G401" t="s">
        <v>139</v>
      </c>
      <c r="H401" t="s">
        <v>139</v>
      </c>
      <c r="I401" t="s">
        <v>139</v>
      </c>
      <c r="J401" t="s">
        <v>139</v>
      </c>
      <c r="K401" t="s">
        <v>139</v>
      </c>
      <c r="L401" s="67">
        <v>97</v>
      </c>
    </row>
    <row r="402" spans="1:12" hidden="1" x14ac:dyDescent="0.2">
      <c r="A402" t="s">
        <v>434</v>
      </c>
      <c r="B402" t="s">
        <v>38</v>
      </c>
      <c r="C402" s="66">
        <v>125115</v>
      </c>
      <c r="D402" t="s">
        <v>534</v>
      </c>
      <c r="E402" s="68" t="s">
        <v>373</v>
      </c>
      <c r="F402" t="s">
        <v>139</v>
      </c>
      <c r="G402" t="s">
        <v>139</v>
      </c>
      <c r="H402" t="s">
        <v>139</v>
      </c>
      <c r="I402" t="s">
        <v>139</v>
      </c>
      <c r="J402" t="s">
        <v>139</v>
      </c>
      <c r="K402" t="s">
        <v>139</v>
      </c>
      <c r="L402" s="67">
        <v>186</v>
      </c>
    </row>
    <row r="403" spans="1:12" hidden="1" x14ac:dyDescent="0.2">
      <c r="A403" t="s">
        <v>434</v>
      </c>
      <c r="B403" t="s">
        <v>38</v>
      </c>
      <c r="C403" s="66">
        <v>125177</v>
      </c>
      <c r="D403" t="s">
        <v>535</v>
      </c>
      <c r="E403" s="68" t="s">
        <v>363</v>
      </c>
      <c r="F403" t="s">
        <v>139</v>
      </c>
      <c r="G403" t="s">
        <v>139</v>
      </c>
      <c r="H403" t="s">
        <v>139</v>
      </c>
      <c r="I403" t="s">
        <v>139</v>
      </c>
      <c r="J403" t="s">
        <v>139</v>
      </c>
      <c r="K403" t="s">
        <v>139</v>
      </c>
      <c r="L403" s="67">
        <v>92</v>
      </c>
    </row>
    <row r="404" spans="1:12" hidden="1" x14ac:dyDescent="0.2">
      <c r="A404" t="s">
        <v>434</v>
      </c>
      <c r="B404" t="s">
        <v>38</v>
      </c>
      <c r="C404" s="68" t="s">
        <v>312</v>
      </c>
      <c r="D404" t="s">
        <v>366</v>
      </c>
      <c r="E404" s="68" t="s">
        <v>365</v>
      </c>
      <c r="F404" t="s">
        <v>139</v>
      </c>
      <c r="G404" t="s">
        <v>139</v>
      </c>
      <c r="H404" t="s">
        <v>139</v>
      </c>
      <c r="I404" t="s">
        <v>139</v>
      </c>
      <c r="J404" t="s">
        <v>139</v>
      </c>
      <c r="K404" t="s">
        <v>139</v>
      </c>
      <c r="L404" s="67">
        <v>92</v>
      </c>
    </row>
    <row r="405" spans="1:12" hidden="1" x14ac:dyDescent="0.2">
      <c r="A405" t="s">
        <v>434</v>
      </c>
      <c r="B405" t="s">
        <v>38</v>
      </c>
      <c r="C405" s="66">
        <v>125178</v>
      </c>
      <c r="D405" t="s">
        <v>536</v>
      </c>
      <c r="E405" s="68" t="s">
        <v>367</v>
      </c>
      <c r="F405" t="s">
        <v>139</v>
      </c>
      <c r="G405" t="s">
        <v>139</v>
      </c>
      <c r="H405" t="s">
        <v>139</v>
      </c>
      <c r="I405" t="s">
        <v>139</v>
      </c>
      <c r="J405" t="s">
        <v>139</v>
      </c>
      <c r="K405" t="s">
        <v>139</v>
      </c>
      <c r="L405" s="67">
        <v>178</v>
      </c>
    </row>
    <row r="406" spans="1:12" hidden="1" x14ac:dyDescent="0.2">
      <c r="A406" t="s">
        <v>434</v>
      </c>
      <c r="B406" t="s">
        <v>38</v>
      </c>
      <c r="C406" s="66">
        <v>7110050</v>
      </c>
      <c r="D406" t="s">
        <v>537</v>
      </c>
      <c r="E406" s="66">
        <v>56400</v>
      </c>
      <c r="F406" t="s">
        <v>139</v>
      </c>
      <c r="G406" t="s">
        <v>139</v>
      </c>
      <c r="H406" t="s">
        <v>139</v>
      </c>
      <c r="I406" t="s">
        <v>139</v>
      </c>
      <c r="J406" t="s">
        <v>139</v>
      </c>
      <c r="K406" t="s">
        <v>139</v>
      </c>
      <c r="L406" s="67">
        <v>113</v>
      </c>
    </row>
    <row r="407" spans="1:12" hidden="1" x14ac:dyDescent="0.2">
      <c r="A407" t="s">
        <v>434</v>
      </c>
      <c r="B407" t="s">
        <v>38</v>
      </c>
      <c r="C407" s="66">
        <v>7110060</v>
      </c>
      <c r="D407" t="s">
        <v>539</v>
      </c>
      <c r="E407" s="68" t="s">
        <v>538</v>
      </c>
      <c r="F407" t="s">
        <v>139</v>
      </c>
      <c r="G407" t="s">
        <v>139</v>
      </c>
      <c r="H407" t="s">
        <v>139</v>
      </c>
      <c r="I407" t="s">
        <v>139</v>
      </c>
      <c r="J407" t="s">
        <v>139</v>
      </c>
      <c r="K407" t="s">
        <v>139</v>
      </c>
      <c r="L407" s="67">
        <v>80</v>
      </c>
    </row>
    <row r="408" spans="1:12" hidden="1" x14ac:dyDescent="0.2">
      <c r="A408" t="s">
        <v>434</v>
      </c>
      <c r="B408" t="s">
        <v>38</v>
      </c>
      <c r="C408" s="66">
        <v>71400</v>
      </c>
      <c r="D408" t="s">
        <v>541</v>
      </c>
      <c r="E408" s="68" t="s">
        <v>540</v>
      </c>
      <c r="F408" t="s">
        <v>139</v>
      </c>
      <c r="G408" t="s">
        <v>139</v>
      </c>
      <c r="H408" t="s">
        <v>139</v>
      </c>
      <c r="I408" t="s">
        <v>139</v>
      </c>
      <c r="J408" t="s">
        <v>139</v>
      </c>
      <c r="K408" t="s">
        <v>139</v>
      </c>
      <c r="L408" s="67">
        <v>80</v>
      </c>
    </row>
    <row r="409" spans="1:12" hidden="1" x14ac:dyDescent="0.2">
      <c r="A409" t="s">
        <v>434</v>
      </c>
      <c r="B409" t="s">
        <v>38</v>
      </c>
      <c r="C409" s="66">
        <v>71810</v>
      </c>
      <c r="D409" t="s">
        <v>542</v>
      </c>
      <c r="E409" s="68" t="s">
        <v>310</v>
      </c>
      <c r="F409" t="s">
        <v>139</v>
      </c>
      <c r="G409" t="s">
        <v>139</v>
      </c>
      <c r="H409" t="s">
        <v>139</v>
      </c>
      <c r="I409" t="s">
        <v>139</v>
      </c>
      <c r="J409" t="s">
        <v>139</v>
      </c>
      <c r="K409" t="s">
        <v>139</v>
      </c>
      <c r="L409" s="67">
        <v>139</v>
      </c>
    </row>
    <row r="410" spans="1:12" hidden="1" x14ac:dyDescent="0.2">
      <c r="A410" t="s">
        <v>434</v>
      </c>
      <c r="B410" t="s">
        <v>38</v>
      </c>
      <c r="C410" s="66">
        <v>72400</v>
      </c>
      <c r="E410" s="68"/>
      <c r="L410" s="67"/>
    </row>
    <row r="411" spans="1:12" hidden="1" x14ac:dyDescent="0.2">
      <c r="A411" t="s">
        <v>434</v>
      </c>
      <c r="B411" t="s">
        <v>38</v>
      </c>
      <c r="C411" s="66">
        <v>105000348020</v>
      </c>
      <c r="D411" t="s">
        <v>376</v>
      </c>
      <c r="E411" s="66">
        <v>125104</v>
      </c>
      <c r="F411" t="s">
        <v>139</v>
      </c>
      <c r="G411" t="s">
        <v>139</v>
      </c>
      <c r="H411" t="s">
        <v>139</v>
      </c>
      <c r="I411" t="s">
        <v>139</v>
      </c>
      <c r="J411" t="s">
        <v>139</v>
      </c>
      <c r="K411" t="s">
        <v>139</v>
      </c>
      <c r="L411" s="67">
        <v>8</v>
      </c>
    </row>
    <row r="412" spans="1:12" hidden="1" x14ac:dyDescent="0.2">
      <c r="C412" s="66"/>
      <c r="D412" t="s">
        <v>377</v>
      </c>
      <c r="E412" s="66">
        <v>125108</v>
      </c>
      <c r="F412" t="s">
        <v>139</v>
      </c>
      <c r="G412" t="s">
        <v>139</v>
      </c>
      <c r="H412" t="s">
        <v>139</v>
      </c>
      <c r="I412" t="s">
        <v>139</v>
      </c>
      <c r="J412" t="s">
        <v>139</v>
      </c>
      <c r="K412" t="s">
        <v>139</v>
      </c>
      <c r="L412" s="67">
        <v>8</v>
      </c>
    </row>
    <row r="413" spans="1:12" hidden="1" x14ac:dyDescent="0.2">
      <c r="A413" t="s">
        <v>434</v>
      </c>
      <c r="B413" t="s">
        <v>550</v>
      </c>
      <c r="C413" s="68" t="s">
        <v>551</v>
      </c>
      <c r="D413" t="s">
        <v>414</v>
      </c>
      <c r="E413" s="66">
        <v>125115</v>
      </c>
      <c r="F413" t="s">
        <v>139</v>
      </c>
      <c r="G413" t="s">
        <v>139</v>
      </c>
      <c r="H413" t="s">
        <v>139</v>
      </c>
      <c r="I413" t="s">
        <v>139</v>
      </c>
      <c r="J413" t="s">
        <v>139</v>
      </c>
      <c r="K413" t="s">
        <v>139</v>
      </c>
      <c r="L413" s="67">
        <v>11</v>
      </c>
    </row>
    <row r="414" spans="1:12" hidden="1" x14ac:dyDescent="0.2">
      <c r="A414" t="s">
        <v>434</v>
      </c>
      <c r="B414" t="s">
        <v>550</v>
      </c>
      <c r="C414" s="66">
        <v>9990000</v>
      </c>
      <c r="D414" t="s">
        <v>543</v>
      </c>
      <c r="E414" s="66">
        <v>125177</v>
      </c>
      <c r="F414" t="s">
        <v>139</v>
      </c>
      <c r="G414" t="s">
        <v>139</v>
      </c>
      <c r="H414" t="s">
        <v>139</v>
      </c>
      <c r="I414" t="s">
        <v>139</v>
      </c>
      <c r="J414" t="s">
        <v>139</v>
      </c>
      <c r="K414" t="s">
        <v>139</v>
      </c>
      <c r="L414" s="67">
        <v>8</v>
      </c>
    </row>
    <row r="415" spans="1:12" hidden="1" x14ac:dyDescent="0.2">
      <c r="A415" t="s">
        <v>544</v>
      </c>
      <c r="B415" s="68" t="s">
        <v>312</v>
      </c>
      <c r="C415" t="s">
        <v>139</v>
      </c>
      <c r="D415" t="s">
        <v>139</v>
      </c>
      <c r="E415" t="s">
        <v>139</v>
      </c>
      <c r="F415" t="s">
        <v>139</v>
      </c>
      <c r="G415" t="s">
        <v>139</v>
      </c>
      <c r="H415" t="s">
        <v>139</v>
      </c>
      <c r="I415" s="67">
        <v>8</v>
      </c>
    </row>
    <row r="416" spans="1:12" hidden="1" x14ac:dyDescent="0.2">
      <c r="A416" t="s">
        <v>281</v>
      </c>
      <c r="B416" s="66">
        <v>125178</v>
      </c>
      <c r="C416" t="s">
        <v>139</v>
      </c>
      <c r="D416" t="s">
        <v>139</v>
      </c>
      <c r="E416" t="s">
        <v>139</v>
      </c>
      <c r="F416" t="s">
        <v>139</v>
      </c>
      <c r="G416" t="s">
        <v>139</v>
      </c>
      <c r="H416" t="s">
        <v>139</v>
      </c>
      <c r="I416" s="67">
        <v>8</v>
      </c>
    </row>
    <row r="417" spans="1:9" hidden="1" x14ac:dyDescent="0.2">
      <c r="A417" t="s">
        <v>545</v>
      </c>
      <c r="B417" s="66">
        <v>7110050</v>
      </c>
      <c r="C417" t="s">
        <v>139</v>
      </c>
      <c r="D417" t="s">
        <v>139</v>
      </c>
      <c r="E417" t="s">
        <v>139</v>
      </c>
      <c r="F417" t="s">
        <v>139</v>
      </c>
      <c r="G417" t="s">
        <v>139</v>
      </c>
      <c r="H417" t="s">
        <v>139</v>
      </c>
      <c r="I417" s="67">
        <v>11</v>
      </c>
    </row>
    <row r="418" spans="1:9" hidden="1" x14ac:dyDescent="0.2">
      <c r="A418" t="s">
        <v>546</v>
      </c>
      <c r="B418" s="66">
        <v>7110060</v>
      </c>
      <c r="C418" t="s">
        <v>139</v>
      </c>
      <c r="D418" t="s">
        <v>139</v>
      </c>
      <c r="E418" t="s">
        <v>139</v>
      </c>
      <c r="F418" t="s">
        <v>139</v>
      </c>
      <c r="G418" t="s">
        <v>139</v>
      </c>
      <c r="H418" t="s">
        <v>139</v>
      </c>
      <c r="I418" s="67">
        <v>13</v>
      </c>
    </row>
    <row r="419" spans="1:9" hidden="1" x14ac:dyDescent="0.2">
      <c r="A419" t="s">
        <v>378</v>
      </c>
      <c r="B419" s="66">
        <v>71400</v>
      </c>
      <c r="C419" t="s">
        <v>139</v>
      </c>
      <c r="D419" t="s">
        <v>139</v>
      </c>
      <c r="E419" t="s">
        <v>139</v>
      </c>
      <c r="F419" t="s">
        <v>139</v>
      </c>
      <c r="G419" t="s">
        <v>139</v>
      </c>
      <c r="H419" t="s">
        <v>139</v>
      </c>
      <c r="I419" s="67">
        <v>15</v>
      </c>
    </row>
    <row r="420" spans="1:9" hidden="1" x14ac:dyDescent="0.2">
      <c r="A420" t="s">
        <v>547</v>
      </c>
      <c r="B420" s="66">
        <v>71810</v>
      </c>
      <c r="C420" t="s">
        <v>139</v>
      </c>
      <c r="D420" t="s">
        <v>139</v>
      </c>
      <c r="E420" t="s">
        <v>139</v>
      </c>
      <c r="F420" t="s">
        <v>139</v>
      </c>
      <c r="G420" t="s">
        <v>139</v>
      </c>
      <c r="H420" t="s">
        <v>139</v>
      </c>
      <c r="I420" s="67">
        <v>9</v>
      </c>
    </row>
    <row r="421" spans="1:9" hidden="1" x14ac:dyDescent="0.2">
      <c r="A421" t="s">
        <v>548</v>
      </c>
      <c r="B421" s="66">
        <v>72400</v>
      </c>
      <c r="C421" t="s">
        <v>139</v>
      </c>
      <c r="D421" t="s">
        <v>139</v>
      </c>
      <c r="E421" t="s">
        <v>139</v>
      </c>
      <c r="F421" t="s">
        <v>139</v>
      </c>
      <c r="G421" t="s">
        <v>139</v>
      </c>
      <c r="H421" t="s">
        <v>139</v>
      </c>
      <c r="I421" s="67">
        <v>21</v>
      </c>
    </row>
    <row r="422" spans="1:9" hidden="1" x14ac:dyDescent="0.2">
      <c r="A422" t="s">
        <v>549</v>
      </c>
      <c r="B422" s="66">
        <v>105000348020</v>
      </c>
      <c r="C422" t="s">
        <v>139</v>
      </c>
      <c r="D422" t="s">
        <v>139</v>
      </c>
      <c r="E422" t="s">
        <v>139</v>
      </c>
      <c r="F422" t="s">
        <v>139</v>
      </c>
      <c r="G422" t="s">
        <v>139</v>
      </c>
      <c r="H422" t="s">
        <v>139</v>
      </c>
      <c r="I422" s="67">
        <v>9</v>
      </c>
    </row>
    <row r="423" spans="1:9" hidden="1" x14ac:dyDescent="0.2">
      <c r="B423" s="66"/>
      <c r="I423" s="67"/>
    </row>
    <row r="424" spans="1:9" hidden="1" x14ac:dyDescent="0.2">
      <c r="A424" t="s">
        <v>552</v>
      </c>
      <c r="B424" s="68" t="s">
        <v>551</v>
      </c>
      <c r="C424" t="s">
        <v>139</v>
      </c>
      <c r="D424" t="s">
        <v>139</v>
      </c>
      <c r="E424" t="s">
        <v>139</v>
      </c>
      <c r="F424" t="s">
        <v>139</v>
      </c>
      <c r="G424" t="s">
        <v>139</v>
      </c>
      <c r="H424" t="s">
        <v>139</v>
      </c>
      <c r="I424" s="67">
        <v>26</v>
      </c>
    </row>
    <row r="425" spans="1:9" hidden="1" x14ac:dyDescent="0.2">
      <c r="A425" t="s">
        <v>553</v>
      </c>
      <c r="B425" s="66">
        <v>9990000</v>
      </c>
      <c r="C425" t="s">
        <v>139</v>
      </c>
      <c r="D425" t="s">
        <v>139</v>
      </c>
      <c r="E425" t="s">
        <v>139</v>
      </c>
      <c r="F425" t="s">
        <v>139</v>
      </c>
      <c r="G425" t="s">
        <v>139</v>
      </c>
      <c r="H425" t="s">
        <v>139</v>
      </c>
      <c r="I425" s="67">
        <v>71</v>
      </c>
    </row>
  </sheetData>
  <autoFilter ref="A1:I425">
    <filterColumn colId="3">
      <filters>
        <filter val="Accoudoir 8E ESD, droit (noir). Réglables en hauteur, largeur et profondeur."/>
        <filter val="Accoudoir 8E ESD, gauche (noir). Réglables en hauteur, largeur et profondeur."/>
        <filter val="Accoudoir 8E, droit (gris). Réglables en hauteur, largeur et profondeur."/>
        <filter val="Accoudoir 8E, droit (noir). Réglables en hauteur, largeur et profondeur."/>
        <filter val="Accoudoir 8E, gauche (gris). Réglables en hauteur, largeur et profondeur."/>
        <filter val="Accoudoir 8E, gauche (noir). Réglables en hauteur, largeur et profondeur."/>
        <filter val="Accoudoir 8S XL, droit (gris). Réglables en hauteur et largeur. Orientables."/>
        <filter val="Accoudoir 8S XL, droit (noir). Réglables en hauteur et largeur. Orientables."/>
        <filter val="Accoudoir 8S XL, gauche (gris). Réglables en hauteur et largeur. Orientables."/>
        <filter val="Accoudoir 8S XL, gauche (noir). Réglables en hauteur et largeur. Orientables."/>
        <filter val="Accoudoir 8S, droit (gris). Réglables en hauteur et largeur. Orientables."/>
        <filter val="Accoudoir 8S, droit (noir). Réglables en hauteur et largeur. Orientables."/>
        <filter val="Accoudoir 8S, gauche (gris). Réglables en hauteur et largeur. Orientables."/>
        <filter val="Accoudoir 8S, gauche (noir). Réglables en hauteur et largeur. Orientables."/>
        <filter val="Accoudoir 8T, droit (gris argenté)"/>
        <filter val="Accoudoir 8T, droit (noir)"/>
        <filter val="Accoudoir 8T, gauche (gris argenté)"/>
        <filter val="Accoudoir 8T, gauche (noir)"/>
        <filter val="Accoudoir Relax 8R (Paire)"/>
        <filter val="Accoudoir Relax 8R (Par unité)"/>
        <filter val="Accoudoir Relax 8R3D (Paire)"/>
        <filter val="Accoudoir Relax 8R3D (Par unité)"/>
        <filter val="Accoudoirs 8E droit (gris). Accoudoirs recouverts cuir noir. Réglables en hauteur, largeur et profondeur."/>
        <filter val="Accoudoirs 8E droit (noir). Accoudoirs recouverts cuir noir. Réglables en hauteur, largeur et profondeur."/>
        <filter val="Accoudoirs 8E ESD paire. Réglables en profondeur."/>
        <filter val="Accoudoirs 8E gauche (gris). Accoudoirs recouverts cuir noir. Réglables en hauteur, largeur et profondeur."/>
        <filter val="Accoudoirs 8E gauche (noir). Accoudoirs recouverts cuir noir. Réglables en hauteur, largeur et profondeur."/>
        <filter val="Accoudoirs 8E paire (gris). Accoudoirs recouverts cuir noir. Réglables en hauteur, largeur et profondeur."/>
        <filter val="Accoudoirs 8E paire (gris). Réglables en hauteur, largeur et profondeur."/>
        <filter val="Accoudoirs 8E paire (noir). Accoudoirs recouverts cuir noir. Réglables en hauteur, largeur et profondeur."/>
        <filter val="Accoudoirs 8E paire (noir). Réglables en hauteur, largeur et profondeur."/>
        <filter val="Accoudoirs 8S paire (gris). Réglables en hauteur et largeur. Orientables."/>
        <filter val="Accoudoirs 8S paire (noir). Réglables en hauteur et largeur. Orientables."/>
        <filter val="Accoudoirs 8S XL paire (gris). Réglables en hauteur et largeur. Orientables."/>
        <filter val="Accoudoirs 8S XL paire (noir). Réglables en hauteur et largeur. Orientables."/>
        <filter val="Accoudoirs 8T - Réglables en hauteur, en largeur et en profondeur. Orientables."/>
        <filter val="Support accoudoir gris - Information à communiquer avec les accoudoirs"/>
        <filter val="Support accoudoir noir - Information à communiquer avec les accoudoir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29</vt:i4>
      </vt:variant>
    </vt:vector>
  </HeadingPairs>
  <TitlesOfParts>
    <vt:vector size="40" baseType="lpstr">
      <vt:lpstr>PHASE 1</vt:lpstr>
      <vt:lpstr>DEVIS</vt:lpstr>
      <vt:lpstr>DEVIS (3)</vt:lpstr>
      <vt:lpstr>BASE DE DONEES</vt:lpstr>
      <vt:lpstr>TARIFS RH</vt:lpstr>
      <vt:lpstr>LISTES</vt:lpstr>
      <vt:lpstr>POIDS</vt:lpstr>
      <vt:lpstr>COULEUR STD</vt:lpstr>
      <vt:lpstr> OPTION SANS  PD</vt:lpstr>
      <vt:lpstr>EMAIL</vt:lpstr>
      <vt:lpstr> OPTION AVEC  PD</vt:lpstr>
      <vt:lpstr>Capture.Gabriel.PGR03</vt:lpstr>
      <vt:lpstr>CaptureGabriel</vt:lpstr>
      <vt:lpstr>Comfort.plus.Gabriel.PGR04</vt:lpstr>
      <vt:lpstr>Comfortgabriel</vt:lpstr>
      <vt:lpstr>Elmosoft.piqué.Elmo.Leather.PGR06</vt:lpstr>
      <vt:lpstr>Elmosoftpiqué</vt:lpstr>
      <vt:lpstr>Fame.Gabriel.PGR02</vt:lpstr>
      <vt:lpstr>Famegabriel</vt:lpstr>
      <vt:lpstr>Gaja.classic.Gabriel.PGR03</vt:lpstr>
      <vt:lpstr>Gajaclassic</vt:lpstr>
      <vt:lpstr>Nexus.Camira.Frabrics.PGR03</vt:lpstr>
      <vt:lpstr>Nexuscamira</vt:lpstr>
      <vt:lpstr>Note.Gabriel.PGR03</vt:lpstr>
      <vt:lpstr>Notegabriel</vt:lpstr>
      <vt:lpstr>Paloma.Soft.Wollsdorf.PGR06</vt:lpstr>
      <vt:lpstr>Palomasoft</vt:lpstr>
      <vt:lpstr>Patina.Camira.</vt:lpstr>
      <vt:lpstr>Patina.Camira.PGR03</vt:lpstr>
      <vt:lpstr>Patinacamira</vt:lpstr>
      <vt:lpstr>Sirdal.and.Suldal.GU.PGR04</vt:lpstr>
      <vt:lpstr>Sirdalandsuldal</vt:lpstr>
      <vt:lpstr>Steelcut.trio2.Kvadrat.PGR04</vt:lpstr>
      <vt:lpstr>Steelcuttrio2</vt:lpstr>
      <vt:lpstr>TISSUS</vt:lpstr>
      <vt:lpstr>Vingtquatre_sept.Camira.Fabrics.PGR03</vt:lpstr>
      <vt:lpstr>Vingtquatresept</vt:lpstr>
      <vt:lpstr>Xtreme.Camira.Fabrics</vt:lpstr>
      <vt:lpstr>Xtreme.Camira.Fabrics.PGR01</vt:lpstr>
      <vt:lpstr>Xtremecamirafabrics</vt:lpstr>
    </vt:vector>
  </TitlesOfParts>
  <Company>RH SIEGES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frmicdra</dc:creator>
  <cp:lastModifiedBy>Ermelinda Michoux</cp:lastModifiedBy>
  <cp:lastPrinted>2018-10-18T13:55:06Z</cp:lastPrinted>
  <dcterms:created xsi:type="dcterms:W3CDTF">1998-09-21T13:27:33Z</dcterms:created>
  <dcterms:modified xsi:type="dcterms:W3CDTF">2018-10-18T15:57:30Z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-955325048</vt:i4>
  </property>
  <property fmtid="{D5CDD505-2E9C-101B-9397-08002B2CF9AE}" pid="3" name="_EmailSubject">
    <vt:lpwstr>exemples</vt:lpwstr>
  </property>
  <property fmtid="{D5CDD505-2E9C-101B-9397-08002B2CF9AE}" pid="4" name="_AuthorEmail">
    <vt:lpwstr>olgica.pezin@rhsieges.com</vt:lpwstr>
  </property>
  <property fmtid="{D5CDD505-2E9C-101B-9397-08002B2CF9AE}" pid="5" name="_AuthorEmailDisplayName">
    <vt:lpwstr>olgica PEZIN</vt:lpwstr>
  </property>
  <property fmtid="{D5CDD505-2E9C-101B-9397-08002B2CF9AE}" pid="6" name="_ReviewingToolsShownOnce">
    <vt:lpwstr/>
  </property>
</Properties>
</file>