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8" i="1" l="1"/>
  <c r="L8" i="1" s="1"/>
  <c r="C8" i="1" s="1"/>
  <c r="D8" i="1" l="1"/>
  <c r="B7" i="1"/>
  <c r="L7" i="1" s="1"/>
  <c r="C7" i="1" l="1"/>
  <c r="D7" i="1"/>
  <c r="B6" i="1"/>
  <c r="L6" i="1" s="1"/>
  <c r="B5" i="1"/>
  <c r="L5" i="1" s="1"/>
  <c r="J1" i="1"/>
  <c r="O2" i="1"/>
  <c r="O3" i="1"/>
  <c r="C5" i="1" l="1"/>
  <c r="C6" i="1"/>
  <c r="D6" i="1"/>
  <c r="O4" i="1"/>
</calcChain>
</file>

<file path=xl/sharedStrings.xml><?xml version="1.0" encoding="utf-8"?>
<sst xmlns="http://schemas.openxmlformats.org/spreadsheetml/2006/main" count="26" uniqueCount="23">
  <si>
    <t>MICHELIN</t>
  </si>
  <si>
    <t>ECART</t>
  </si>
  <si>
    <t>CH :</t>
  </si>
  <si>
    <t>DC :</t>
  </si>
  <si>
    <t>CALCUL DU RETARD TRANSPORTEUR</t>
  </si>
  <si>
    <t>FORMULE AVEC CONDITIONS</t>
  </si>
  <si>
    <t>HEURE D'ARRIVÉE</t>
  </si>
  <si>
    <t>FIN DE CHARGEMENT</t>
  </si>
  <si>
    <t>HEURE DE SORTIE PRÉVU</t>
  </si>
  <si>
    <t>HEURE DE SORTIE PRÉVU + ECART</t>
  </si>
  <si>
    <t>HEURE D'ARRIVÉE PRÉVU</t>
  </si>
  <si>
    <t>CH</t>
  </si>
  <si>
    <t>x</t>
  </si>
  <si>
    <t>X</t>
  </si>
  <si>
    <t>TEXTE</t>
  </si>
  <si>
    <t>DEBUT DE CHARGEMENT</t>
  </si>
  <si>
    <t>MISE A QUAI</t>
  </si>
  <si>
    <t>SORTIE D'USINE</t>
  </si>
  <si>
    <t>Somme  des temps d'attentes entre 06:00 et 14:00</t>
  </si>
  <si>
    <t>Somme  des temps d'attentes entre 14:00 et 22:00</t>
  </si>
  <si>
    <r>
      <t>E13 doit seulement calculer la somme des temps d'attentes entre 06:00 et 14:00 (ici le résultat devrait être</t>
    </r>
    <r>
      <rPr>
        <b/>
        <u/>
        <sz val="12"/>
        <color rgb="FF3333FF"/>
        <rFont val="MS Sans Serif"/>
        <family val="2"/>
      </rPr>
      <t xml:space="preserve"> 1:55</t>
    </r>
  </si>
  <si>
    <t>et E14 doit seulement calculer la somme des temps d'attentes entre 14:00 et 22:00  (ici le résultat devrait être 0:10</t>
  </si>
  <si>
    <t>En colonne D je veux modifier la formule afin que rien ne s'affiche si la valeur en colonne C est zero (comme dans la cellule D5)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</si>
</sst>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MS Sans Serif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8"/>
      <color rgb="FF3333FF"/>
      <name val="Arial"/>
      <family val="2"/>
    </font>
    <font>
      <sz val="12"/>
      <color rgb="FFFF0000"/>
      <name val="MS Sans Serif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u/>
      <sz val="8"/>
      <name val="Arial"/>
      <family val="2"/>
    </font>
    <font>
      <b/>
      <u/>
      <sz val="8"/>
      <color rgb="FF3333FF"/>
      <name val="Arial"/>
      <family val="2"/>
    </font>
    <font>
      <b/>
      <sz val="10"/>
      <name val="Arial"/>
      <family val="2"/>
    </font>
    <font>
      <sz val="12"/>
      <color theme="0"/>
      <name val="Aharoni"/>
      <charset val="177"/>
    </font>
    <font>
      <b/>
      <sz val="9"/>
      <color theme="0" tint="-0.34998626667073579"/>
      <name val="Arial"/>
      <family val="2"/>
    </font>
    <font>
      <b/>
      <sz val="16"/>
      <color rgb="FF3333FF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9"/>
      <color rgb="FFFF0000"/>
      <name val="Arial"/>
      <family val="2"/>
    </font>
    <font>
      <b/>
      <sz val="10"/>
      <color indexed="10"/>
      <name val="Arial"/>
      <family val="2"/>
    </font>
    <font>
      <b/>
      <sz val="10"/>
      <color indexed="57"/>
      <name val="Arial"/>
      <family val="2"/>
    </font>
    <font>
      <b/>
      <sz val="16"/>
      <color indexed="9"/>
      <name val="Arial"/>
      <family val="2"/>
    </font>
    <font>
      <sz val="9"/>
      <color indexed="10"/>
      <name val="Arial"/>
      <family val="2"/>
    </font>
    <font>
      <b/>
      <sz val="9"/>
      <color indexed="9"/>
      <name val="Arial"/>
      <family val="2"/>
    </font>
    <font>
      <sz val="9"/>
      <color indexed="12"/>
      <name val="Arial"/>
      <family val="2"/>
    </font>
    <font>
      <b/>
      <sz val="12"/>
      <color indexed="12"/>
      <name val="Arial"/>
      <family val="2"/>
    </font>
    <font>
      <b/>
      <sz val="10"/>
      <color rgb="FF3333FF"/>
      <name val="Arial"/>
      <family val="2"/>
    </font>
    <font>
      <b/>
      <sz val="9"/>
      <color rgb="FF3333FF"/>
      <name val="Arial"/>
      <family val="2"/>
    </font>
    <font>
      <i/>
      <sz val="8"/>
      <color indexed="23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2"/>
      <color rgb="FFFF0000"/>
      <name val="MS Sans Serif"/>
      <family val="2"/>
    </font>
    <font>
      <sz val="12"/>
      <color rgb="FF3333FF"/>
      <name val="MS Sans Serif"/>
      <family val="2"/>
    </font>
    <font>
      <sz val="11"/>
      <color theme="0"/>
      <name val="Calibri"/>
      <family val="2"/>
    </font>
    <font>
      <b/>
      <sz val="12"/>
      <color rgb="FF3333FF"/>
      <name val="MS Sans Serif"/>
      <family val="2"/>
    </font>
    <font>
      <b/>
      <u/>
      <sz val="12"/>
      <color rgb="FFFF0000"/>
      <name val="MS Sans Serif"/>
      <family val="2"/>
    </font>
    <font>
      <u/>
      <sz val="12"/>
      <color rgb="FFFF0000"/>
      <name val="MS Sans Serif"/>
      <family val="2"/>
    </font>
    <font>
      <u/>
      <sz val="12"/>
      <color indexed="8"/>
      <name val="MS Sans Serif"/>
      <family val="2"/>
    </font>
    <font>
      <b/>
      <u/>
      <sz val="12"/>
      <color rgb="FF3333FF"/>
      <name val="MS Sans Serif"/>
      <family val="2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5FBC1"/>
      </patternFill>
    </fill>
    <fill>
      <patternFill patternType="solid">
        <fgColor rgb="FFF9FBA7"/>
      </patternFill>
    </fill>
    <fill>
      <patternFill patternType="gray0625">
        <fgColor rgb="FFFFFF00"/>
      </patternFill>
    </fill>
    <fill>
      <patternFill patternType="solid">
        <fgColor theme="9" tint="0.79995117038483843"/>
        <bgColor indexed="31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DFB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rgb="FF3333FF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ck">
        <color rgb="FF3333FF"/>
      </right>
      <top style="hair">
        <color indexed="64"/>
      </top>
      <bottom style="hair">
        <color indexed="64"/>
      </bottom>
      <diagonal/>
    </border>
    <border>
      <left style="thick">
        <color rgb="FF3333FF"/>
      </left>
      <right style="thin">
        <color indexed="64"/>
      </right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3333FF"/>
      </right>
      <top/>
      <bottom style="thin">
        <color theme="0" tint="-0.34998626667073579"/>
      </bottom>
      <diagonal/>
    </border>
    <border>
      <left/>
      <right style="thick">
        <color rgb="FF3333FF"/>
      </right>
      <top/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theme="0" tint="-0.34998626667073579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4" fillId="0" borderId="0" applyNumberFormat="0" applyFont="0" applyFill="0" applyBorder="0" applyAlignment="0" applyProtection="0">
      <alignment vertical="top"/>
    </xf>
  </cellStyleXfs>
  <cellXfs count="109">
    <xf numFmtId="0" fontId="0" fillId="0" borderId="0" xfId="0"/>
    <xf numFmtId="0" fontId="2" fillId="0" borderId="0" xfId="2" applyBorder="1" applyAlignment="1">
      <alignment horizontal="left"/>
    </xf>
    <xf numFmtId="0" fontId="0" fillId="0" borderId="0" xfId="0" applyBorder="1" applyAlignment="1" applyProtection="1">
      <protection locked="0"/>
    </xf>
    <xf numFmtId="49" fontId="5" fillId="4" borderId="0" xfId="0" applyNumberFormat="1" applyFont="1" applyFill="1" applyBorder="1" applyAlignment="1" applyProtection="1">
      <alignment horizontal="right" vertical="top"/>
      <protection locked="0"/>
    </xf>
    <xf numFmtId="0" fontId="6" fillId="4" borderId="0" xfId="0" applyFont="1" applyFill="1" applyBorder="1" applyAlignment="1" applyProtection="1">
      <alignment horizontal="right" vertical="center"/>
      <protection locked="0"/>
    </xf>
    <xf numFmtId="0" fontId="3" fillId="3" borderId="0" xfId="0" applyFont="1" applyFill="1" applyBorder="1" applyAlignment="1" applyProtection="1">
      <alignment horizontal="left" vertical="center"/>
      <protection locked="0"/>
    </xf>
    <xf numFmtId="0" fontId="0" fillId="0" borderId="0" xfId="0" applyBorder="1" applyAlignment="1">
      <alignment horizontal="left"/>
    </xf>
    <xf numFmtId="49" fontId="7" fillId="0" borderId="0" xfId="2" applyNumberFormat="1" applyFont="1" applyBorder="1" applyAlignment="1" applyProtection="1">
      <alignment horizontal="left"/>
      <protection locked="0"/>
    </xf>
    <xf numFmtId="0" fontId="0" fillId="0" borderId="0" xfId="0" applyBorder="1" applyAlignment="1">
      <alignment horizontal="left" vertical="center"/>
    </xf>
    <xf numFmtId="9" fontId="8" fillId="0" borderId="0" xfId="0" applyNumberFormat="1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 applyProtection="1">
      <alignment horizontal="center" vertical="top"/>
      <protection locked="0"/>
    </xf>
    <xf numFmtId="0" fontId="10" fillId="4" borderId="2" xfId="0" applyFont="1" applyFill="1" applyBorder="1" applyAlignment="1" applyProtection="1">
      <alignment horizontal="left" vertical="center"/>
      <protection locked="0"/>
    </xf>
    <xf numFmtId="0" fontId="11" fillId="3" borderId="3" xfId="0" applyFont="1" applyFill="1" applyBorder="1" applyAlignment="1" applyProtection="1">
      <alignment horizontal="center" vertical="center"/>
      <protection locked="0"/>
    </xf>
    <xf numFmtId="0" fontId="12" fillId="4" borderId="0" xfId="0" applyFont="1" applyFill="1" applyBorder="1" applyAlignment="1" applyProtection="1">
      <alignment horizontal="center" vertical="top"/>
      <protection locked="0"/>
    </xf>
    <xf numFmtId="0" fontId="13" fillId="3" borderId="0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 applyProtection="1">
      <alignment vertical="top"/>
      <protection locked="0"/>
    </xf>
    <xf numFmtId="0" fontId="0" fillId="0" borderId="0" xfId="0" applyProtection="1">
      <protection locked="0"/>
    </xf>
    <xf numFmtId="21" fontId="0" fillId="5" borderId="0" xfId="0" applyNumberFormat="1" applyFill="1" applyProtection="1">
      <protection locked="0"/>
    </xf>
    <xf numFmtId="0" fontId="0" fillId="0" borderId="0" xfId="0" applyAlignment="1" applyProtection="1">
      <alignment horizontal="right"/>
      <protection locked="0"/>
    </xf>
    <xf numFmtId="164" fontId="0" fillId="0" borderId="0" xfId="0" applyNumberFormat="1" applyAlignment="1" applyProtection="1">
      <alignment horizontal="right"/>
      <protection locked="0"/>
    </xf>
    <xf numFmtId="0" fontId="16" fillId="3" borderId="0" xfId="0" applyFont="1" applyFill="1" applyBorder="1" applyAlignment="1" applyProtection="1">
      <alignment horizontal="center" vertical="center"/>
      <protection locked="0"/>
    </xf>
    <xf numFmtId="0" fontId="16" fillId="3" borderId="4" xfId="0" applyFont="1" applyFill="1" applyBorder="1" applyAlignment="1" applyProtection="1">
      <alignment horizontal="center" vertical="center"/>
      <protection locked="0"/>
    </xf>
    <xf numFmtId="0" fontId="17" fillId="4" borderId="0" xfId="0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Alignment="1" applyProtection="1">
      <alignment horizontal="left"/>
      <protection locked="0"/>
    </xf>
    <xf numFmtId="49" fontId="18" fillId="4" borderId="0" xfId="0" applyNumberFormat="1" applyFont="1" applyFill="1" applyBorder="1" applyAlignment="1" applyProtection="1">
      <alignment horizontal="right" vertical="top"/>
      <protection locked="0"/>
    </xf>
    <xf numFmtId="0" fontId="19" fillId="6" borderId="5" xfId="3" applyNumberFormat="1" applyFont="1" applyFill="1" applyBorder="1" applyAlignment="1" applyProtection="1">
      <alignment horizontal="center" vertical="center"/>
      <protection locked="0"/>
    </xf>
    <xf numFmtId="0" fontId="20" fillId="4" borderId="6" xfId="0" applyFont="1" applyFill="1" applyBorder="1" applyAlignment="1" applyProtection="1">
      <alignment horizontal="center" vertical="center"/>
      <protection locked="0"/>
    </xf>
    <xf numFmtId="0" fontId="21" fillId="7" borderId="4" xfId="0" applyFont="1" applyFill="1" applyBorder="1" applyAlignment="1" applyProtection="1">
      <alignment horizontal="center" vertical="center" wrapText="1"/>
      <protection locked="0"/>
    </xf>
    <xf numFmtId="0" fontId="22" fillId="4" borderId="0" xfId="0" applyFont="1" applyFill="1" applyBorder="1" applyAlignment="1" applyProtection="1">
      <alignment horizontal="right" vertical="center"/>
      <protection locked="0"/>
    </xf>
    <xf numFmtId="0" fontId="16" fillId="4" borderId="0" xfId="0" applyFont="1" applyFill="1" applyBorder="1" applyAlignment="1" applyProtection="1">
      <alignment horizontal="left" vertical="center"/>
      <protection locked="0"/>
    </xf>
    <xf numFmtId="21" fontId="0" fillId="0" borderId="0" xfId="0" applyNumberFormat="1" applyAlignment="1" applyProtection="1">
      <alignment horizontal="center"/>
      <protection locked="0"/>
    </xf>
    <xf numFmtId="0" fontId="2" fillId="0" borderId="0" xfId="2" applyProtection="1">
      <protection locked="0"/>
    </xf>
    <xf numFmtId="0" fontId="3" fillId="6" borderId="7" xfId="3" applyNumberFormat="1" applyFont="1" applyFill="1" applyBorder="1" applyAlignment="1" applyProtection="1">
      <alignment horizontal="center" vertical="center"/>
      <protection locked="0"/>
    </xf>
    <xf numFmtId="0" fontId="12" fillId="4" borderId="0" xfId="0" applyFont="1" applyFill="1" applyBorder="1" applyAlignment="1" applyProtection="1">
      <alignment horizontal="left" vertical="top"/>
      <protection locked="0"/>
    </xf>
    <xf numFmtId="0" fontId="24" fillId="4" borderId="0" xfId="0" applyFont="1" applyFill="1" applyBorder="1" applyAlignment="1" applyProtection="1">
      <alignment horizontal="right" vertical="center"/>
      <protection locked="0"/>
    </xf>
    <xf numFmtId="0" fontId="25" fillId="4" borderId="0" xfId="0" applyFont="1" applyFill="1" applyBorder="1" applyAlignment="1" applyProtection="1">
      <alignment horizontal="left" vertical="center"/>
      <protection locked="0"/>
    </xf>
    <xf numFmtId="21" fontId="0" fillId="0" borderId="0" xfId="0" applyNumberFormat="1" applyProtection="1">
      <protection locked="0"/>
    </xf>
    <xf numFmtId="0" fontId="2" fillId="0" borderId="0" xfId="2" applyFill="1" applyBorder="1" applyProtection="1">
      <protection locked="0"/>
    </xf>
    <xf numFmtId="49" fontId="26" fillId="0" borderId="0" xfId="0" applyNumberFormat="1" applyFont="1" applyFill="1" applyBorder="1" applyAlignment="1" applyProtection="1">
      <alignment horizontal="right" vertical="center" textRotation="90" wrapText="1"/>
      <protection locked="0"/>
    </xf>
    <xf numFmtId="49" fontId="5" fillId="0" borderId="0" xfId="0" applyNumberFormat="1" applyFont="1" applyFill="1" applyBorder="1" applyAlignment="1" applyProtection="1">
      <alignment horizontal="right" vertical="center"/>
      <protection locked="0"/>
    </xf>
    <xf numFmtId="49" fontId="26" fillId="0" borderId="0" xfId="0" applyNumberFormat="1" applyFont="1" applyFill="1" applyBorder="1" applyAlignment="1" applyProtection="1">
      <alignment horizontal="right" vertical="center" textRotation="90"/>
      <protection locked="0"/>
    </xf>
    <xf numFmtId="0" fontId="17" fillId="0" borderId="9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left" vertical="top"/>
      <protection locked="0"/>
    </xf>
    <xf numFmtId="0" fontId="4" fillId="0" borderId="0" xfId="0" applyFont="1" applyFill="1" applyBorder="1" applyAlignment="1" applyProtection="1">
      <alignment vertical="top"/>
      <protection locked="0"/>
    </xf>
    <xf numFmtId="0" fontId="28" fillId="0" borderId="0" xfId="0" applyFont="1" applyFill="1" applyBorder="1" applyAlignment="1" applyProtection="1">
      <alignment vertical="top"/>
      <protection locked="0"/>
    </xf>
    <xf numFmtId="46" fontId="0" fillId="0" borderId="0" xfId="0" applyNumberFormat="1" applyFill="1" applyAlignment="1" applyProtection="1">
      <alignment horizontal="right"/>
      <protection locked="0"/>
    </xf>
    <xf numFmtId="0" fontId="0" fillId="0" borderId="0" xfId="0" applyFill="1" applyAlignment="1" applyProtection="1">
      <alignment horizontal="right"/>
      <protection locked="0"/>
    </xf>
    <xf numFmtId="164" fontId="0" fillId="0" borderId="0" xfId="0" applyNumberFormat="1" applyFill="1" applyAlignment="1" applyProtection="1">
      <alignment horizontal="right"/>
      <protection locked="0"/>
    </xf>
    <xf numFmtId="20" fontId="29" fillId="4" borderId="10" xfId="0" applyNumberFormat="1" applyFont="1" applyFill="1" applyBorder="1" applyAlignment="1" applyProtection="1">
      <alignment horizontal="center" vertical="top"/>
    </xf>
    <xf numFmtId="20" fontId="27" fillId="9" borderId="12" xfId="0" applyNumberFormat="1" applyFont="1" applyFill="1" applyBorder="1" applyAlignment="1" applyProtection="1">
      <alignment horizontal="center" vertical="top"/>
      <protection locked="0"/>
    </xf>
    <xf numFmtId="20" fontId="29" fillId="10" borderId="13" xfId="0" applyNumberFormat="1" applyFont="1" applyFill="1" applyBorder="1" applyAlignment="1" applyProtection="1">
      <alignment horizontal="center" vertical="top"/>
      <protection locked="0"/>
    </xf>
    <xf numFmtId="20" fontId="9" fillId="11" borderId="14" xfId="0" applyNumberFormat="1" applyFont="1" applyFill="1" applyBorder="1" applyAlignment="1" applyProtection="1">
      <alignment horizontal="center" vertical="top"/>
      <protection locked="0"/>
    </xf>
    <xf numFmtId="20" fontId="12" fillId="12" borderId="15" xfId="0" applyNumberFormat="1" applyFont="1" applyFill="1" applyBorder="1" applyAlignment="1" applyProtection="1">
      <alignment horizontal="center" vertical="top"/>
      <protection locked="0"/>
    </xf>
    <xf numFmtId="20" fontId="27" fillId="9" borderId="16" xfId="0" applyNumberFormat="1" applyFont="1" applyFill="1" applyBorder="1" applyAlignment="1" applyProtection="1">
      <alignment horizontal="center" vertical="top"/>
      <protection locked="0"/>
    </xf>
    <xf numFmtId="165" fontId="29" fillId="13" borderId="16" xfId="0" applyNumberFormat="1" applyFont="1" applyFill="1" applyBorder="1" applyAlignment="1" applyProtection="1">
      <alignment horizontal="left" vertical="top"/>
      <protection locked="0"/>
    </xf>
    <xf numFmtId="49" fontId="30" fillId="0" borderId="17" xfId="0" quotePrefix="1" applyNumberFormat="1" applyFont="1" applyFill="1" applyBorder="1" applyAlignment="1" applyProtection="1">
      <alignment horizontal="center" vertical="center"/>
      <protection locked="0"/>
    </xf>
    <xf numFmtId="20" fontId="9" fillId="14" borderId="18" xfId="0" applyNumberFormat="1" applyFont="1" applyFill="1" applyBorder="1" applyAlignment="1" applyProtection="1">
      <alignment horizontal="center" vertical="top"/>
    </xf>
    <xf numFmtId="16" fontId="29" fillId="15" borderId="13" xfId="0" applyNumberFormat="1" applyFont="1" applyFill="1" applyBorder="1" applyAlignment="1" applyProtection="1">
      <alignment horizontal="left" vertical="top"/>
      <protection locked="0"/>
    </xf>
    <xf numFmtId="0" fontId="29" fillId="0" borderId="0" xfId="0" applyFont="1" applyBorder="1" applyAlignment="1">
      <alignment horizontal="left" vertical="top"/>
    </xf>
    <xf numFmtId="0" fontId="2" fillId="0" borderId="0" xfId="2" applyFill="1" applyAlignment="1" applyProtection="1">
      <alignment horizontal="left"/>
      <protection locked="0"/>
    </xf>
    <xf numFmtId="0" fontId="29" fillId="0" borderId="0" xfId="0" applyFont="1" applyBorder="1" applyAlignment="1">
      <alignment horizontal="center" vertical="top"/>
    </xf>
    <xf numFmtId="0" fontId="29" fillId="0" borderId="0" xfId="0" applyFont="1" applyBorder="1" applyAlignment="1">
      <alignment horizontal="right" vertical="top"/>
    </xf>
    <xf numFmtId="49" fontId="7" fillId="0" borderId="0" xfId="2" applyNumberFormat="1" applyFont="1" applyFill="1" applyAlignment="1" applyProtection="1">
      <alignment horizontal="right"/>
      <protection locked="0"/>
    </xf>
    <xf numFmtId="0" fontId="2" fillId="0" borderId="0" xfId="2" applyFill="1" applyProtection="1">
      <protection locked="0"/>
    </xf>
    <xf numFmtId="0" fontId="2" fillId="0" borderId="0" xfId="2" applyFill="1" applyAlignment="1" applyProtection="1">
      <protection locked="0"/>
    </xf>
    <xf numFmtId="0" fontId="2" fillId="0" borderId="0" xfId="2" applyFill="1" applyBorder="1"/>
    <xf numFmtId="0" fontId="2" fillId="0" borderId="0" xfId="2" applyFill="1" applyAlignment="1">
      <alignment horizontal="left"/>
    </xf>
    <xf numFmtId="0" fontId="0" fillId="0" borderId="0" xfId="0" applyFill="1"/>
    <xf numFmtId="0" fontId="33" fillId="8" borderId="11" xfId="0" applyFont="1" applyFill="1" applyBorder="1" applyAlignment="1" applyProtection="1">
      <alignment horizontal="center"/>
    </xf>
    <xf numFmtId="49" fontId="5" fillId="4" borderId="0" xfId="0" applyNumberFormat="1" applyFont="1" applyFill="1" applyBorder="1" applyAlignment="1" applyProtection="1">
      <alignment horizontal="center" vertical="top"/>
      <protection locked="0"/>
    </xf>
    <xf numFmtId="0" fontId="0" fillId="0" borderId="0" xfId="0" applyAlignment="1">
      <alignment horizontal="center"/>
    </xf>
    <xf numFmtId="49" fontId="18" fillId="4" borderId="0" xfId="0" applyNumberFormat="1" applyFont="1" applyFill="1" applyBorder="1" applyAlignment="1" applyProtection="1">
      <alignment horizontal="center" vertical="top"/>
      <protection locked="0"/>
    </xf>
    <xf numFmtId="49" fontId="26" fillId="0" borderId="0" xfId="0" applyNumberFormat="1" applyFont="1" applyFill="1" applyBorder="1" applyAlignment="1" applyProtection="1">
      <alignment horizontal="center" vertical="center" textRotation="90"/>
      <protection locked="0"/>
    </xf>
    <xf numFmtId="165" fontId="29" fillId="2" borderId="19" xfId="0" applyNumberFormat="1" applyFont="1" applyFill="1" applyBorder="1" applyAlignment="1" applyProtection="1">
      <alignment horizontal="center" vertical="top"/>
      <protection locked="0"/>
    </xf>
    <xf numFmtId="49" fontId="7" fillId="0" borderId="0" xfId="2" applyNumberFormat="1" applyFont="1" applyFill="1" applyAlignment="1" applyProtection="1">
      <alignment horizontal="center"/>
      <protection locked="0"/>
    </xf>
    <xf numFmtId="49" fontId="31" fillId="5" borderId="0" xfId="2" applyNumberFormat="1" applyFont="1" applyFill="1" applyAlignment="1">
      <alignment horizontal="left"/>
    </xf>
    <xf numFmtId="49" fontId="7" fillId="5" borderId="0" xfId="2" applyNumberFormat="1" applyFont="1" applyFill="1" applyAlignment="1" applyProtection="1">
      <alignment horizontal="right"/>
      <protection locked="0"/>
    </xf>
    <xf numFmtId="0" fontId="2" fillId="5" borderId="0" xfId="2" applyFill="1" applyAlignment="1">
      <alignment horizontal="left"/>
    </xf>
    <xf numFmtId="49" fontId="7" fillId="5" borderId="0" xfId="2" applyNumberFormat="1" applyFont="1" applyFill="1" applyAlignment="1" applyProtection="1">
      <alignment horizontal="center"/>
      <protection locked="0"/>
    </xf>
    <xf numFmtId="0" fontId="2" fillId="5" borderId="0" xfId="2" applyFill="1" applyAlignment="1" applyProtection="1">
      <alignment horizontal="left"/>
      <protection locked="0"/>
    </xf>
    <xf numFmtId="0" fontId="2" fillId="5" borderId="0" xfId="2" applyFill="1" applyProtection="1">
      <protection locked="0"/>
    </xf>
    <xf numFmtId="0" fontId="2" fillId="5" borderId="0" xfId="2" applyFill="1" applyAlignment="1" applyProtection="1">
      <protection locked="0"/>
    </xf>
    <xf numFmtId="0" fontId="2" fillId="5" borderId="0" xfId="2" applyFill="1" applyBorder="1"/>
    <xf numFmtId="49" fontId="35" fillId="5" borderId="0" xfId="2" applyNumberFormat="1" applyFont="1" applyFill="1" applyAlignment="1">
      <alignment horizontal="left"/>
    </xf>
    <xf numFmtId="49" fontId="36" fillId="5" borderId="0" xfId="2" applyNumberFormat="1" applyFont="1" applyFill="1" applyAlignment="1" applyProtection="1">
      <alignment horizontal="right"/>
      <protection locked="0"/>
    </xf>
    <xf numFmtId="0" fontId="37" fillId="5" borderId="0" xfId="2" applyFont="1" applyFill="1" applyAlignment="1">
      <alignment horizontal="left"/>
    </xf>
    <xf numFmtId="49" fontId="36" fillId="5" borderId="0" xfId="2" applyNumberFormat="1" applyFont="1" applyFill="1" applyAlignment="1" applyProtection="1">
      <alignment horizontal="center"/>
      <protection locked="0"/>
    </xf>
    <xf numFmtId="0" fontId="37" fillId="5" borderId="0" xfId="2" applyFont="1" applyFill="1" applyAlignment="1" applyProtection="1">
      <alignment horizontal="left"/>
      <protection locked="0"/>
    </xf>
    <xf numFmtId="165" fontId="34" fillId="5" borderId="0" xfId="2" applyNumberFormat="1" applyFont="1" applyFill="1" applyAlignment="1">
      <alignment horizontal="left"/>
    </xf>
    <xf numFmtId="165" fontId="34" fillId="5" borderId="0" xfId="2" applyNumberFormat="1" applyFont="1" applyFill="1" applyAlignment="1">
      <alignment horizontal="center"/>
    </xf>
    <xf numFmtId="0" fontId="23" fillId="7" borderId="8" xfId="0" applyFont="1" applyFill="1" applyBorder="1" applyAlignment="1" applyProtection="1">
      <alignment horizontal="center" textRotation="90"/>
      <protection locked="0"/>
    </xf>
    <xf numFmtId="0" fontId="23" fillId="7" borderId="2" xfId="0" applyFont="1" applyFill="1" applyBorder="1" applyAlignment="1" applyProtection="1">
      <alignment horizontal="center" textRotation="90"/>
      <protection locked="0"/>
    </xf>
    <xf numFmtId="0" fontId="0" fillId="0" borderId="0" xfId="0" applyFill="1" applyAlignment="1">
      <alignment horizontal="right"/>
    </xf>
    <xf numFmtId="0" fontId="0" fillId="0" borderId="0" xfId="0" applyAlignment="1"/>
    <xf numFmtId="0" fontId="14" fillId="4" borderId="0" xfId="0" applyFont="1" applyFill="1" applyBorder="1" applyAlignment="1" applyProtection="1">
      <alignment horizontal="right" vertical="center" wrapText="1"/>
      <protection locked="0"/>
    </xf>
    <xf numFmtId="0" fontId="0" fillId="0" borderId="0" xfId="0" applyBorder="1" applyAlignment="1">
      <alignment horizontal="right" vertical="center" wrapText="1"/>
    </xf>
    <xf numFmtId="9" fontId="15" fillId="4" borderId="0" xfId="1" applyNumberFormat="1" applyFont="1" applyFill="1" applyBorder="1" applyAlignment="1" applyProtection="1">
      <alignment horizontal="center" vertical="center"/>
      <protection locked="0"/>
    </xf>
    <xf numFmtId="14" fontId="3" fillId="3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Border="1" applyAlignment="1">
      <alignment vertical="center"/>
    </xf>
    <xf numFmtId="0" fontId="33" fillId="8" borderId="15" xfId="0" applyFont="1" applyFill="1" applyBorder="1" applyAlignment="1" applyProtection="1">
      <alignment horizontal="center"/>
    </xf>
    <xf numFmtId="20" fontId="27" fillId="9" borderId="23" xfId="0" applyNumberFormat="1" applyFont="1" applyFill="1" applyBorder="1" applyAlignment="1" applyProtection="1">
      <alignment horizontal="center" vertical="top"/>
      <protection locked="0"/>
    </xf>
    <xf numFmtId="49" fontId="5" fillId="16" borderId="0" xfId="0" applyNumberFormat="1" applyFont="1" applyFill="1" applyBorder="1" applyAlignment="1" applyProtection="1">
      <alignment horizontal="right" vertical="center"/>
      <protection locked="0"/>
    </xf>
    <xf numFmtId="165" fontId="7" fillId="16" borderId="20" xfId="2" applyNumberFormat="1" applyFont="1" applyFill="1" applyBorder="1" applyAlignment="1">
      <alignment horizontal="center"/>
    </xf>
    <xf numFmtId="49" fontId="7" fillId="16" borderId="0" xfId="2" applyNumberFormat="1" applyFont="1" applyFill="1" applyAlignment="1">
      <alignment horizontal="right"/>
    </xf>
    <xf numFmtId="0" fontId="0" fillId="16" borderId="0" xfId="0" applyFill="1"/>
    <xf numFmtId="49" fontId="32" fillId="16" borderId="0" xfId="2" applyNumberFormat="1" applyFont="1" applyFill="1" applyAlignment="1">
      <alignment horizontal="left"/>
    </xf>
    <xf numFmtId="165" fontId="34" fillId="16" borderId="21" xfId="2" applyNumberFormat="1" applyFont="1" applyFill="1" applyBorder="1" applyAlignment="1">
      <alignment horizontal="center"/>
    </xf>
    <xf numFmtId="165" fontId="34" fillId="16" borderId="22" xfId="2" applyNumberFormat="1" applyFont="1" applyFill="1" applyBorder="1" applyAlignment="1">
      <alignment horizontal="center"/>
    </xf>
    <xf numFmtId="165" fontId="31" fillId="16" borderId="0" xfId="2" applyNumberFormat="1" applyFont="1" applyFill="1" applyAlignment="1">
      <alignment horizontal="center"/>
    </xf>
  </cellXfs>
  <cellStyles count="4">
    <cellStyle name="Normal" xfId="0" builtinId="0"/>
    <cellStyle name="Pourcentage" xfId="1" builtinId="5"/>
    <cellStyle name="Standard_Feuil1_TAGESPLAN-TOM(AKTUEL)" xfId="3"/>
    <cellStyle name="Standard_TAGESPLAN-TOM(AKTUEL)" xfId="2"/>
  </cellStyles>
  <dxfs count="17"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u val="double"/>
        <color rgb="FFFF0000"/>
      </font>
    </dxf>
    <dxf>
      <font>
        <b/>
        <i val="0"/>
        <strike val="0"/>
        <color rgb="FF00B050"/>
      </font>
    </dxf>
    <dxf>
      <font>
        <b/>
        <i val="0"/>
        <u val="double"/>
        <color rgb="FFFF0000"/>
      </font>
    </dxf>
    <dxf>
      <font>
        <b/>
        <i val="0"/>
        <strike val="0"/>
        <color rgb="FF00B050"/>
      </font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393980</xdr:colOff>
      <xdr:row>9</xdr:row>
      <xdr:rowOff>6073</xdr:rowOff>
    </xdr:from>
    <xdr:to>
      <xdr:col>3</xdr:col>
      <xdr:colOff>139649</xdr:colOff>
      <xdr:row>12</xdr:row>
      <xdr:rowOff>53926</xdr:rowOff>
    </xdr:to>
    <xdr:sp macro="" textlink="">
      <xdr:nvSpPr>
        <xdr:cNvPr id="3" name="Pfeil nach unten 1"/>
        <xdr:cNvSpPr>
          <a:spLocks noChangeArrowheads="1"/>
        </xdr:cNvSpPr>
      </xdr:nvSpPr>
      <xdr:spPr bwMode="auto">
        <a:xfrm rot="18791264" flipH="1">
          <a:off x="2933701" y="3857627"/>
          <a:ext cx="647928" cy="507669"/>
        </a:xfrm>
        <a:prstGeom prst="downArrow">
          <a:avLst>
            <a:gd name="adj1" fmla="val 50000"/>
            <a:gd name="adj2" fmla="val 46526"/>
          </a:avLst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3</xdr:col>
      <xdr:colOff>504825</xdr:colOff>
      <xdr:row>4</xdr:row>
      <xdr:rowOff>104775</xdr:rowOff>
    </xdr:from>
    <xdr:to>
      <xdr:col>22</xdr:col>
      <xdr:colOff>457200</xdr:colOff>
      <xdr:row>8</xdr:row>
      <xdr:rowOff>161925</xdr:rowOff>
    </xdr:to>
    <xdr:cxnSp macro="">
      <xdr:nvCxnSpPr>
        <xdr:cNvPr id="7" name="Connecteur droit avec flèche 6"/>
        <xdr:cNvCxnSpPr/>
      </xdr:nvCxnSpPr>
      <xdr:spPr>
        <a:xfrm flipH="1" flipV="1">
          <a:off x="3552825" y="2886075"/>
          <a:ext cx="9677400" cy="86677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333375</xdr:colOff>
      <xdr:row>10</xdr:row>
      <xdr:rowOff>190501</xdr:rowOff>
    </xdr:from>
    <xdr:to>
      <xdr:col>21</xdr:col>
      <xdr:colOff>57150</xdr:colOff>
      <xdr:row>11</xdr:row>
      <xdr:rowOff>171453</xdr:rowOff>
    </xdr:to>
    <xdr:grpSp>
      <xdr:nvGrpSpPr>
        <xdr:cNvPr id="18" name="Groupe 17"/>
        <xdr:cNvGrpSpPr/>
      </xdr:nvGrpSpPr>
      <xdr:grpSpPr>
        <a:xfrm>
          <a:off x="3381375" y="4181476"/>
          <a:ext cx="8686800" cy="180977"/>
          <a:chOff x="3381375" y="4181476"/>
          <a:chExt cx="8686800" cy="180977"/>
        </a:xfrm>
      </xdr:grpSpPr>
      <xdr:cxnSp macro="">
        <xdr:nvCxnSpPr>
          <xdr:cNvPr id="12" name="Connecteur en angle 11"/>
          <xdr:cNvCxnSpPr/>
        </xdr:nvCxnSpPr>
        <xdr:spPr>
          <a:xfrm rot="10800000">
            <a:off x="3381375" y="4181476"/>
            <a:ext cx="8686800" cy="180977"/>
          </a:xfrm>
          <a:prstGeom prst="bentConnector3">
            <a:avLst>
              <a:gd name="adj1" fmla="val 50000"/>
            </a:avLst>
          </a:prstGeom>
          <a:ln>
            <a:solidFill>
              <a:schemeClr val="tx1"/>
            </a:solidFill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Connecteur droit avec flèche 16"/>
          <xdr:cNvCxnSpPr/>
        </xdr:nvCxnSpPr>
        <xdr:spPr>
          <a:xfrm>
            <a:off x="3381375" y="4191000"/>
            <a:ext cx="28575" cy="161925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266700</xdr:colOff>
      <xdr:row>14</xdr:row>
      <xdr:rowOff>85725</xdr:rowOff>
    </xdr:from>
    <xdr:to>
      <xdr:col>21</xdr:col>
      <xdr:colOff>323850</xdr:colOff>
      <xdr:row>18</xdr:row>
      <xdr:rowOff>9527</xdr:rowOff>
    </xdr:to>
    <xdr:grpSp>
      <xdr:nvGrpSpPr>
        <xdr:cNvPr id="25" name="Groupe 24"/>
        <xdr:cNvGrpSpPr/>
      </xdr:nvGrpSpPr>
      <xdr:grpSpPr>
        <a:xfrm>
          <a:off x="3314700" y="4895850"/>
          <a:ext cx="9020175" cy="695327"/>
          <a:chOff x="3314700" y="4895850"/>
          <a:chExt cx="9020175" cy="695327"/>
        </a:xfrm>
      </xdr:grpSpPr>
      <xdr:cxnSp macro="">
        <xdr:nvCxnSpPr>
          <xdr:cNvPr id="20" name="Connecteur en angle 19"/>
          <xdr:cNvCxnSpPr/>
        </xdr:nvCxnSpPr>
        <xdr:spPr>
          <a:xfrm rot="10800000">
            <a:off x="3314700" y="5410200"/>
            <a:ext cx="8686800" cy="180977"/>
          </a:xfrm>
          <a:prstGeom prst="bentConnector3">
            <a:avLst>
              <a:gd name="adj1" fmla="val 50000"/>
            </a:avLst>
          </a:prstGeom>
          <a:ln>
            <a:solidFill>
              <a:schemeClr val="tx1"/>
            </a:solidFill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Connecteur droit avec flèche 20"/>
          <xdr:cNvCxnSpPr/>
        </xdr:nvCxnSpPr>
        <xdr:spPr>
          <a:xfrm flipV="1">
            <a:off x="3314700" y="4943475"/>
            <a:ext cx="57150" cy="476249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" name="Connecteur droit avec flèche 22"/>
          <xdr:cNvCxnSpPr/>
        </xdr:nvCxnSpPr>
        <xdr:spPr>
          <a:xfrm flipV="1">
            <a:off x="11972925" y="4895850"/>
            <a:ext cx="361950" cy="695325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790576</xdr:colOff>
      <xdr:row>3</xdr:row>
      <xdr:rowOff>1438275</xdr:rowOff>
    </xdr:from>
    <xdr:to>
      <xdr:col>2</xdr:col>
      <xdr:colOff>412420</xdr:colOff>
      <xdr:row>4</xdr:row>
      <xdr:rowOff>9753</xdr:rowOff>
    </xdr:to>
    <xdr:sp macro="" textlink="">
      <xdr:nvSpPr>
        <xdr:cNvPr id="26" name="Pfeil nach unten 1"/>
        <xdr:cNvSpPr>
          <a:spLocks noChangeArrowheads="1"/>
        </xdr:cNvSpPr>
      </xdr:nvSpPr>
      <xdr:spPr bwMode="auto">
        <a:xfrm rot="18791264" flipH="1">
          <a:off x="2115859" y="2208492"/>
          <a:ext cx="657453" cy="507669"/>
        </a:xfrm>
        <a:prstGeom prst="downArrow">
          <a:avLst>
            <a:gd name="adj1" fmla="val 50000"/>
            <a:gd name="adj2" fmla="val 46526"/>
          </a:avLst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3</xdr:col>
      <xdr:colOff>210858</xdr:colOff>
      <xdr:row>3</xdr:row>
      <xdr:rowOff>1475067</xdr:rowOff>
    </xdr:from>
    <xdr:to>
      <xdr:col>4</xdr:col>
      <xdr:colOff>249186</xdr:colOff>
      <xdr:row>3</xdr:row>
      <xdr:rowOff>1982736</xdr:rowOff>
    </xdr:to>
    <xdr:sp macro="" textlink="">
      <xdr:nvSpPr>
        <xdr:cNvPr id="27" name="Pfeil nach unten 1"/>
        <xdr:cNvSpPr>
          <a:spLocks noChangeArrowheads="1"/>
        </xdr:cNvSpPr>
      </xdr:nvSpPr>
      <xdr:spPr bwMode="auto">
        <a:xfrm rot="2115017" flipH="1">
          <a:off x="3258858" y="2170392"/>
          <a:ext cx="657453" cy="507669"/>
        </a:xfrm>
        <a:prstGeom prst="downArrow">
          <a:avLst>
            <a:gd name="adj1" fmla="val 50000"/>
            <a:gd name="adj2" fmla="val 46526"/>
          </a:avLst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20"/>
  <sheetViews>
    <sheetView tabSelected="1" workbookViewId="0">
      <selection activeCell="H23" sqref="H22:H23"/>
    </sheetView>
  </sheetViews>
  <sheetFormatPr baseColWidth="10" defaultRowHeight="15" x14ac:dyDescent="0.25"/>
  <cols>
    <col min="1" max="1" width="21" customWidth="1"/>
    <col min="2" max="2" width="13.28515625" customWidth="1"/>
    <col min="3" max="3" width="11.42578125" customWidth="1"/>
    <col min="4" max="4" width="9.28515625" customWidth="1"/>
    <col min="5" max="5" width="6.42578125" customWidth="1"/>
    <col min="6" max="6" width="6" customWidth="1"/>
    <col min="7" max="7" width="8" customWidth="1"/>
    <col min="8" max="8" width="7.140625" customWidth="1"/>
    <col min="9" max="9" width="6.28515625" customWidth="1"/>
    <col min="10" max="10" width="6.140625" customWidth="1"/>
    <col min="12" max="12" width="8.5703125" customWidth="1"/>
    <col min="13" max="13" width="3.140625" customWidth="1"/>
    <col min="14" max="14" width="9.7109375" style="70" customWidth="1"/>
    <col min="16" max="16" width="7.28515625" customWidth="1"/>
    <col min="17" max="17" width="4" customWidth="1"/>
    <col min="18" max="18" width="7.140625" customWidth="1"/>
    <col min="19" max="19" width="5.28515625" customWidth="1"/>
    <col min="20" max="20" width="7.140625" customWidth="1"/>
    <col min="21" max="21" width="10" customWidth="1"/>
  </cols>
  <sheetData>
    <row r="1" spans="1:23" ht="16.5" thickBot="1" x14ac:dyDescent="0.3">
      <c r="B1" s="1"/>
      <c r="C1" s="2"/>
      <c r="D1" s="3"/>
      <c r="E1" s="4"/>
      <c r="F1" s="5"/>
      <c r="G1" s="6"/>
      <c r="H1" s="7"/>
      <c r="I1" s="8"/>
      <c r="J1" s="9" t="e">
        <f>B4/K2</f>
        <v>#VALUE!</v>
      </c>
      <c r="K1" s="10"/>
      <c r="L1" s="2"/>
      <c r="M1" s="3"/>
      <c r="N1" s="69"/>
      <c r="O1" s="11"/>
      <c r="P1" s="12"/>
      <c r="Q1" s="13"/>
      <c r="R1" s="14" t="s">
        <v>0</v>
      </c>
      <c r="S1" s="15"/>
      <c r="T1" s="16" t="s">
        <v>1</v>
      </c>
      <c r="U1" s="17">
        <v>2.0833333333333332E-2</v>
      </c>
      <c r="V1" s="18"/>
      <c r="W1" s="19"/>
    </row>
    <row r="2" spans="1:23" ht="21.75" thickTop="1" thickBot="1" x14ac:dyDescent="0.3">
      <c r="B2" s="94"/>
      <c r="C2" s="95"/>
      <c r="D2" s="96"/>
      <c r="E2" s="20"/>
      <c r="F2" s="97"/>
      <c r="G2" s="98"/>
      <c r="H2" s="98"/>
      <c r="I2" s="20"/>
      <c r="J2" s="20"/>
      <c r="K2" s="21"/>
      <c r="L2" s="22"/>
      <c r="M2" s="23"/>
      <c r="N2" s="71"/>
      <c r="O2" s="25" t="e">
        <f ca="1">NbCoul($P$5:$P$6,44)</f>
        <v>#NAME?</v>
      </c>
      <c r="P2" s="26"/>
      <c r="Q2" s="27"/>
      <c r="R2" s="28" t="s">
        <v>2</v>
      </c>
      <c r="S2" s="29"/>
      <c r="T2" s="30"/>
      <c r="U2" s="31"/>
      <c r="V2" s="18"/>
      <c r="W2" s="19"/>
    </row>
    <row r="3" spans="1:23" ht="16.5" thickTop="1" x14ac:dyDescent="0.25">
      <c r="B3" s="95"/>
      <c r="C3" s="95"/>
      <c r="D3" s="96"/>
      <c r="E3" s="24"/>
      <c r="F3" s="24"/>
      <c r="G3" s="24"/>
      <c r="H3" s="24"/>
      <c r="I3" s="24"/>
      <c r="J3" s="24"/>
      <c r="K3" s="24"/>
      <c r="L3" s="22"/>
      <c r="M3" s="24"/>
      <c r="N3" s="71"/>
      <c r="O3" s="32" t="e">
        <f ca="1">NbCoul($P$5:$P$6,8)</f>
        <v>#NAME?</v>
      </c>
      <c r="P3" s="33"/>
      <c r="Q3" s="90"/>
      <c r="R3" s="34" t="s">
        <v>3</v>
      </c>
      <c r="S3" s="35"/>
      <c r="T3" s="36"/>
      <c r="U3" s="37"/>
      <c r="V3" s="18"/>
      <c r="W3" s="19"/>
    </row>
    <row r="4" spans="1:23" ht="164.25" customHeight="1" thickBot="1" x14ac:dyDescent="0.3">
      <c r="B4" s="38" t="s">
        <v>4</v>
      </c>
      <c r="C4" s="38" t="s">
        <v>5</v>
      </c>
      <c r="D4" s="101"/>
      <c r="E4" s="40" t="s">
        <v>6</v>
      </c>
      <c r="F4" s="40" t="s">
        <v>16</v>
      </c>
      <c r="G4" s="40" t="s">
        <v>15</v>
      </c>
      <c r="H4" s="40" t="s">
        <v>7</v>
      </c>
      <c r="I4" s="40" t="s">
        <v>17</v>
      </c>
      <c r="J4" s="40" t="s">
        <v>8</v>
      </c>
      <c r="K4" s="39"/>
      <c r="L4" s="40" t="s">
        <v>9</v>
      </c>
      <c r="M4" s="39"/>
      <c r="N4" s="72" t="s">
        <v>10</v>
      </c>
      <c r="O4" s="41" t="e">
        <f ca="1">SUM(O2:O3)</f>
        <v>#NAME?</v>
      </c>
      <c r="P4" s="42"/>
      <c r="Q4" s="91"/>
      <c r="R4" s="43"/>
      <c r="S4" s="44"/>
      <c r="T4" s="45"/>
      <c r="U4" s="46"/>
      <c r="V4" s="46"/>
      <c r="W4" s="47"/>
    </row>
    <row r="5" spans="1:23" ht="16.5" thickBot="1" x14ac:dyDescent="0.3">
      <c r="B5" s="48">
        <f>IF(E5&gt;N5,E5-N5,0)</f>
        <v>3.4722222222222099E-3</v>
      </c>
      <c r="C5" s="99">
        <f>AND(H5&gt;L5,B5&lt;=$U$1*1,K5&lt;&gt;"TEXTE")*1</f>
        <v>0</v>
      </c>
      <c r="D5" s="102"/>
      <c r="E5" s="100">
        <v>0.21180555555555555</v>
      </c>
      <c r="F5" s="50">
        <v>0.21527777777777779</v>
      </c>
      <c r="G5" s="51">
        <v>0.25</v>
      </c>
      <c r="H5" s="52">
        <v>0.25</v>
      </c>
      <c r="I5" s="53">
        <v>0.29166666666666669</v>
      </c>
      <c r="J5" s="54">
        <v>0.20833333333333334</v>
      </c>
      <c r="K5" s="55" t="s">
        <v>14</v>
      </c>
      <c r="L5" s="56">
        <f>IF(B5&lt;=N5+$U$1,((J5-N5)+N5)+$U$1+B5,J5+$U$1)</f>
        <v>0.2326388888888889</v>
      </c>
      <c r="M5" s="57"/>
      <c r="N5" s="73">
        <v>0.20833333333333334</v>
      </c>
      <c r="O5" s="58" t="s">
        <v>11</v>
      </c>
      <c r="P5" s="59"/>
      <c r="Q5" s="60" t="s">
        <v>12</v>
      </c>
      <c r="R5" s="58"/>
      <c r="S5" s="61"/>
      <c r="T5" s="37"/>
      <c r="U5" s="37"/>
      <c r="V5" s="37"/>
      <c r="W5" s="37"/>
    </row>
    <row r="6" spans="1:23" ht="15.75" x14ac:dyDescent="0.25">
      <c r="B6" s="48">
        <f>IF(E6&gt;N6,E6-N6,0)</f>
        <v>3.4722222222222099E-3</v>
      </c>
      <c r="C6" s="68">
        <f>AND(H6&gt;L6,B6&lt;=$U$1*1,K6&lt;&gt;"TEXTE")*1</f>
        <v>1</v>
      </c>
      <c r="D6" s="108">
        <f t="shared" ref="D6:D7" si="0">H6-L6</f>
        <v>3.8194444444444475E-2</v>
      </c>
      <c r="E6" s="49">
        <v>0.25347222222222221</v>
      </c>
      <c r="F6" s="50">
        <v>0.26041666666666669</v>
      </c>
      <c r="G6" s="51">
        <v>0.2638888888888889</v>
      </c>
      <c r="H6" s="52">
        <v>0.33333333333333331</v>
      </c>
      <c r="I6" s="53">
        <v>0.35416666666666669</v>
      </c>
      <c r="J6" s="54">
        <v>0.27083333333333331</v>
      </c>
      <c r="K6" s="62"/>
      <c r="L6" s="56">
        <f>IF(B6&lt;=N6+$U$1,((J6-N6)+N6)+$U$1+B6,J6+$U$1)</f>
        <v>0.29513888888888884</v>
      </c>
      <c r="M6" s="57"/>
      <c r="N6" s="73">
        <v>0.25</v>
      </c>
      <c r="O6" s="58" t="s">
        <v>11</v>
      </c>
      <c r="P6" s="59"/>
      <c r="Q6" s="60" t="s">
        <v>13</v>
      </c>
      <c r="R6" s="58"/>
      <c r="S6" s="61"/>
      <c r="T6" s="37"/>
      <c r="U6" s="37"/>
      <c r="V6" s="37"/>
      <c r="W6" s="37"/>
    </row>
    <row r="7" spans="1:23" ht="15.75" x14ac:dyDescent="0.25">
      <c r="B7" s="48">
        <f>IF(E7&gt;N7,E7-N7,0)</f>
        <v>3.4722222222222654E-3</v>
      </c>
      <c r="C7" s="68">
        <f>AND(H7&gt;L7,B7&lt;=$U$1*1,K7&lt;&gt;"TEXTE")*1</f>
        <v>1</v>
      </c>
      <c r="D7" s="108">
        <f t="shared" si="0"/>
        <v>4.166666666666663E-2</v>
      </c>
      <c r="E7" s="49">
        <v>0.37847222222222227</v>
      </c>
      <c r="F7" s="50">
        <v>0.38194444444444442</v>
      </c>
      <c r="G7" s="51">
        <v>0.39583333333333331</v>
      </c>
      <c r="H7" s="52">
        <v>0.4201388888888889</v>
      </c>
      <c r="I7" s="53">
        <v>0.4236111111111111</v>
      </c>
      <c r="J7" s="54">
        <v>0.35416666666666669</v>
      </c>
      <c r="K7" s="62"/>
      <c r="L7" s="56">
        <f>IF(B7&lt;=N7+$U$1,((J7-N7)+N7)+$U$1+B7,J7+$U$1)</f>
        <v>0.37847222222222227</v>
      </c>
      <c r="M7" s="57"/>
      <c r="N7" s="73">
        <v>0.375</v>
      </c>
      <c r="O7" s="58" t="s">
        <v>11</v>
      </c>
      <c r="P7" s="59"/>
      <c r="Q7" s="63"/>
      <c r="R7" s="63"/>
      <c r="S7" s="64"/>
      <c r="T7" s="65"/>
      <c r="U7" s="65"/>
      <c r="V7" s="65"/>
      <c r="W7" s="65"/>
    </row>
    <row r="8" spans="1:23" ht="15.75" x14ac:dyDescent="0.25">
      <c r="B8" s="48">
        <f>IF(E8&gt;N8,E8-N8,0)</f>
        <v>3.4722222222222099E-3</v>
      </c>
      <c r="C8" s="68">
        <f>AND(H8&gt;L8,B8&lt;=$U$1*1,K8&lt;&gt;"TEXTE")*1</f>
        <v>1</v>
      </c>
      <c r="D8" s="108">
        <f t="shared" ref="D8" si="1">H8-L8</f>
        <v>6.9444444444444198E-3</v>
      </c>
      <c r="E8" s="49">
        <v>0.62847222222222221</v>
      </c>
      <c r="F8" s="50">
        <v>0.63194444444444442</v>
      </c>
      <c r="G8" s="51">
        <v>0.64583333333333337</v>
      </c>
      <c r="H8" s="52">
        <v>0.67708333333333337</v>
      </c>
      <c r="I8" s="53">
        <v>0.68055555555555547</v>
      </c>
      <c r="J8" s="54">
        <v>0.64583333333333337</v>
      </c>
      <c r="K8" s="62"/>
      <c r="L8" s="56">
        <f>IF(B8&lt;=N8+$U$1,((J8-N8)+N8)+$U$1+B8,J8+$U$1)</f>
        <v>0.67013888888888895</v>
      </c>
      <c r="M8" s="57"/>
      <c r="N8" s="73">
        <v>0.625</v>
      </c>
      <c r="O8" s="58" t="s">
        <v>11</v>
      </c>
      <c r="P8" s="59"/>
      <c r="Q8" s="63"/>
      <c r="R8" s="63"/>
      <c r="S8" s="64"/>
      <c r="T8" s="65"/>
      <c r="U8" s="65"/>
      <c r="V8" s="65"/>
      <c r="W8" s="65"/>
    </row>
    <row r="9" spans="1:23" ht="15.75" x14ac:dyDescent="0.25">
      <c r="B9" s="66"/>
      <c r="C9" s="67"/>
      <c r="D9" s="103"/>
      <c r="E9" s="62"/>
      <c r="F9" s="62"/>
      <c r="G9" s="62"/>
      <c r="H9" s="62"/>
      <c r="I9" s="62"/>
      <c r="J9" s="62"/>
      <c r="K9" s="62"/>
      <c r="L9" s="66"/>
      <c r="M9" s="62"/>
      <c r="N9" s="74"/>
      <c r="O9" s="59"/>
      <c r="P9" s="59"/>
      <c r="Q9" s="63"/>
      <c r="R9" s="63"/>
      <c r="S9" s="64"/>
      <c r="T9" s="65"/>
      <c r="U9" s="65"/>
      <c r="V9" s="65"/>
      <c r="W9" s="65"/>
    </row>
    <row r="10" spans="1:23" ht="15.75" x14ac:dyDescent="0.25">
      <c r="B10" s="66"/>
      <c r="C10" s="67"/>
      <c r="D10" s="104"/>
      <c r="E10" s="75" t="s">
        <v>22</v>
      </c>
      <c r="F10" s="76"/>
      <c r="G10" s="76"/>
      <c r="H10" s="76"/>
      <c r="I10" s="76"/>
      <c r="J10" s="76"/>
      <c r="K10" s="76"/>
      <c r="L10" s="77"/>
      <c r="M10" s="76"/>
      <c r="N10" s="78"/>
      <c r="O10" s="79"/>
      <c r="P10" s="79"/>
      <c r="Q10" s="80"/>
      <c r="R10" s="80"/>
      <c r="S10" s="81"/>
      <c r="T10" s="82"/>
      <c r="U10" s="82"/>
      <c r="V10" s="65"/>
      <c r="W10" s="65"/>
    </row>
    <row r="11" spans="1:23" ht="15.75" x14ac:dyDescent="0.25">
      <c r="B11" s="66"/>
      <c r="C11" s="67"/>
      <c r="D11" s="105"/>
      <c r="E11" s="83"/>
      <c r="F11" s="84"/>
      <c r="G11" s="84"/>
      <c r="H11" s="84"/>
      <c r="I11" s="84"/>
      <c r="J11" s="84"/>
      <c r="K11" s="84"/>
      <c r="L11" s="85"/>
      <c r="M11" s="84"/>
      <c r="N11" s="86"/>
      <c r="O11" s="87"/>
      <c r="P11" s="79"/>
      <c r="Q11" s="80"/>
      <c r="R11" s="80"/>
      <c r="S11" s="81"/>
      <c r="T11" s="82"/>
      <c r="U11" s="82"/>
      <c r="V11" s="65"/>
      <c r="W11" s="65"/>
    </row>
    <row r="12" spans="1:23" ht="16.5" thickBot="1" x14ac:dyDescent="0.3">
      <c r="B12" s="66"/>
      <c r="C12" s="67"/>
      <c r="D12" s="105"/>
      <c r="E12" s="83"/>
      <c r="F12" s="84"/>
      <c r="G12" s="84"/>
      <c r="H12" s="84"/>
      <c r="I12" s="84"/>
      <c r="J12" s="84"/>
      <c r="K12" s="84"/>
      <c r="L12" s="85"/>
      <c r="M12" s="84"/>
      <c r="N12" s="86"/>
      <c r="O12" s="87"/>
      <c r="P12" s="79"/>
      <c r="Q12" s="80"/>
      <c r="R12" s="80"/>
      <c r="S12" s="81"/>
      <c r="T12" s="82"/>
      <c r="U12" s="82"/>
      <c r="V12" s="65"/>
      <c r="W12" s="65"/>
    </row>
    <row r="13" spans="1:23" ht="15.75" x14ac:dyDescent="0.25">
      <c r="A13" s="92" t="s">
        <v>18</v>
      </c>
      <c r="B13" s="93"/>
      <c r="C13" s="93"/>
      <c r="D13" s="106">
        <v>7.9861111111111105E-2</v>
      </c>
      <c r="E13" s="88" t="s">
        <v>20</v>
      </c>
      <c r="F13" s="89"/>
      <c r="G13" s="76"/>
      <c r="H13" s="76"/>
      <c r="I13" s="76"/>
      <c r="J13" s="76"/>
      <c r="K13" s="76"/>
      <c r="L13" s="77"/>
      <c r="M13" s="76"/>
      <c r="N13" s="78"/>
      <c r="O13" s="79"/>
      <c r="P13" s="79"/>
      <c r="Q13" s="80"/>
      <c r="R13" s="80"/>
      <c r="S13" s="81"/>
      <c r="T13" s="82"/>
      <c r="U13" s="82"/>
      <c r="V13" s="65"/>
      <c r="W13" s="65"/>
    </row>
    <row r="14" spans="1:23" ht="16.5" thickBot="1" x14ac:dyDescent="0.3">
      <c r="A14" s="92" t="s">
        <v>19</v>
      </c>
      <c r="B14" s="93"/>
      <c r="C14" s="93"/>
      <c r="D14" s="107">
        <v>6.9444444444444441E-3</v>
      </c>
      <c r="E14" s="88" t="s">
        <v>21</v>
      </c>
      <c r="F14" s="76"/>
      <c r="G14" s="76"/>
      <c r="H14" s="76"/>
      <c r="I14" s="76"/>
      <c r="J14" s="76"/>
      <c r="K14" s="76"/>
      <c r="L14" s="77"/>
      <c r="M14" s="76"/>
      <c r="N14" s="78"/>
      <c r="O14" s="79"/>
      <c r="P14" s="79"/>
      <c r="Q14" s="80"/>
      <c r="R14" s="80"/>
      <c r="S14" s="81"/>
      <c r="T14" s="82"/>
      <c r="U14" s="82"/>
      <c r="V14" s="65"/>
      <c r="W14" s="65"/>
    </row>
    <row r="15" spans="1:23" ht="15.75" x14ac:dyDescent="0.25">
      <c r="B15" s="66"/>
      <c r="C15" s="67"/>
      <c r="D15" s="103"/>
      <c r="E15" s="62"/>
      <c r="F15" s="62"/>
      <c r="G15" s="62"/>
      <c r="H15" s="62"/>
      <c r="I15" s="62"/>
      <c r="J15" s="62"/>
      <c r="K15" s="62"/>
      <c r="L15" s="66"/>
      <c r="M15" s="62"/>
      <c r="N15" s="74"/>
      <c r="O15" s="59"/>
      <c r="P15" s="59"/>
      <c r="Q15" s="63"/>
      <c r="R15" s="63"/>
      <c r="S15" s="64"/>
      <c r="T15" s="65"/>
      <c r="U15" s="65"/>
      <c r="V15" s="65"/>
      <c r="W15" s="65"/>
    </row>
    <row r="16" spans="1:23" x14ac:dyDescent="0.25">
      <c r="D16" s="104"/>
    </row>
    <row r="17" spans="4:4" x14ac:dyDescent="0.25">
      <c r="D17" s="104"/>
    </row>
    <row r="18" spans="4:4" x14ac:dyDescent="0.25">
      <c r="D18" s="104"/>
    </row>
    <row r="19" spans="4:4" x14ac:dyDescent="0.25">
      <c r="D19" s="104"/>
    </row>
    <row r="20" spans="4:4" x14ac:dyDescent="0.25">
      <c r="D20" s="104"/>
    </row>
  </sheetData>
  <protectedRanges>
    <protectedRange sqref="O4:S4 D4 C2:D2 L2:O2 Q2:S2 K4 B2" name="Bereich1"/>
    <protectedRange sqref="P2" name="Bereich1_3"/>
    <protectedRange sqref="E2 I2:K2" name="Bereich1_5"/>
    <protectedRange sqref="L4:N4 B4 C4 E4:J4" name="Bereich1_4"/>
    <protectedRange sqref="L1:S1 I1 C1:E1" name="Bereich1_6"/>
    <protectedRange sqref="K1" name="Bereich1_5_1"/>
    <protectedRange sqref="J1" name="Bereich1_5_1_1"/>
    <protectedRange sqref="G5:H5" name="Bereich1_2_1"/>
    <protectedRange sqref="E5" name="Bereich1_2_1_1"/>
    <protectedRange sqref="F5" name="Bereich1_8_1"/>
    <protectedRange sqref="I5" name="Bereich1_9_1"/>
    <protectedRange sqref="C3:S3 B3" name="Bereich1_9"/>
    <protectedRange sqref="C5:C8" name="Bereich1_2_1_2_1_1"/>
    <protectedRange sqref="H2" name="Bereich1_5_2"/>
    <protectedRange sqref="F1:G2" name="Bereich1_6_2"/>
    <protectedRange sqref="L5:L8" name="Bereich1_11_1_1_1_4_1_1"/>
  </protectedRanges>
  <mergeCells count="6">
    <mergeCell ref="Q3:Q4"/>
    <mergeCell ref="A13:C13"/>
    <mergeCell ref="A14:C14"/>
    <mergeCell ref="B2:C3"/>
    <mergeCell ref="D2:D3"/>
    <mergeCell ref="F2:H2"/>
  </mergeCells>
  <conditionalFormatting sqref="L5:L8 H5:H8">
    <cfRule type="expression" priority="17">
      <formula>#REF!&gt;5:5</formula>
    </cfRule>
  </conditionalFormatting>
  <conditionalFormatting sqref="D2">
    <cfRule type="cellIs" dxfId="11" priority="13" operator="lessThanOrEqual">
      <formula>0.08</formula>
    </cfRule>
    <cfRule type="cellIs" dxfId="10" priority="14" operator="greaterThan">
      <formula>0.085</formula>
    </cfRule>
  </conditionalFormatting>
  <conditionalFormatting sqref="D3">
    <cfRule type="cellIs" dxfId="9" priority="11" operator="lessThanOrEqual">
      <formula>0.08</formula>
    </cfRule>
    <cfRule type="cellIs" dxfId="8" priority="12" operator="greaterThan">
      <formula>0.085</formula>
    </cfRule>
  </conditionalFormatting>
  <conditionalFormatting sqref="O2 O6:O8">
    <cfRule type="cellIs" dxfId="7" priority="9" stopIfTrue="1" operator="equal">
      <formula>"CH"</formula>
    </cfRule>
    <cfRule type="cellIs" dxfId="6" priority="10" stopIfTrue="1" operator="equal">
      <formula>"DC"</formula>
    </cfRule>
  </conditionalFormatting>
  <conditionalFormatting sqref="O3">
    <cfRule type="cellIs" dxfId="5" priority="7" stopIfTrue="1" operator="equal">
      <formula>"CH"</formula>
    </cfRule>
    <cfRule type="cellIs" dxfId="4" priority="8" stopIfTrue="1" operator="equal">
      <formula>"DC"</formula>
    </cfRule>
  </conditionalFormatting>
  <conditionalFormatting sqref="B5:B8">
    <cfRule type="cellIs" dxfId="3" priority="4" operator="greaterThanOrEqual">
      <formula>0.0208333333333333</formula>
    </cfRule>
  </conditionalFormatting>
  <conditionalFormatting sqref="C5:C8">
    <cfRule type="cellIs" dxfId="2" priority="3" operator="equal">
      <formula>1</formula>
    </cfRule>
  </conditionalFormatting>
  <conditionalFormatting sqref="O5">
    <cfRule type="cellIs" dxfId="1" priority="1" stopIfTrue="1" operator="equal">
      <formula>"CH"</formula>
    </cfRule>
    <cfRule type="cellIs" dxfId="0" priority="2" stopIfTrue="1" operator="equal">
      <formula>"DC"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DBM</dc:creator>
  <cp:lastModifiedBy>DBM</cp:lastModifiedBy>
  <dcterms:created xsi:type="dcterms:W3CDTF">2013-12-05T23:16:23Z</dcterms:created>
  <dcterms:modified xsi:type="dcterms:W3CDTF">2014-05-13T18:05:26Z</dcterms:modified>
</cp:coreProperties>
</file>