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14" i="1" l="1"/>
  <c r="E8" i="1"/>
  <c r="B8" i="1"/>
  <c r="M8" i="1" s="1"/>
  <c r="D8" i="1" s="1"/>
  <c r="C8" i="1"/>
  <c r="E6" i="1"/>
  <c r="D6" i="1"/>
  <c r="D7" i="1"/>
  <c r="D5" i="1"/>
  <c r="C7" i="1" l="1"/>
  <c r="B7" i="1"/>
  <c r="M7" i="1" s="1"/>
  <c r="C6" i="1"/>
  <c r="B6" i="1"/>
  <c r="M6" i="1" s="1"/>
  <c r="C5" i="1"/>
  <c r="B5" i="1"/>
  <c r="M5" i="1" s="1"/>
  <c r="C4" i="1"/>
  <c r="K1" i="1"/>
  <c r="P3" i="1"/>
  <c r="P2" i="1"/>
  <c r="P4" i="1" l="1"/>
</calcChain>
</file>

<file path=xl/sharedStrings.xml><?xml version="1.0" encoding="utf-8"?>
<sst xmlns="http://schemas.openxmlformats.org/spreadsheetml/2006/main" count="27" uniqueCount="24">
  <si>
    <t>MICHELIN</t>
  </si>
  <si>
    <t>ECART</t>
  </si>
  <si>
    <t>CH :</t>
  </si>
  <si>
    <t>DC :</t>
  </si>
  <si>
    <t>CALCUL DU RETARD TRANSPORTEUR</t>
  </si>
  <si>
    <t>FORMULE AVEC CONDITIONS</t>
  </si>
  <si>
    <t>HEURE D'ARRIVÉE</t>
  </si>
  <si>
    <t>FIN DE CHARGEMENT</t>
  </si>
  <si>
    <t>HEURE DE SORTIE PRÉVU</t>
  </si>
  <si>
    <t>HEURE DE SORTIE PRÉVU + ECART</t>
  </si>
  <si>
    <t>HEURE D'ARRIVÉE PRÉVU</t>
  </si>
  <si>
    <t>CH</t>
  </si>
  <si>
    <t>x</t>
  </si>
  <si>
    <t>X</t>
  </si>
  <si>
    <t>TEXTE</t>
  </si>
  <si>
    <t>DEBUT DE CHARGEMENT</t>
  </si>
  <si>
    <t>MISE A QUAI</t>
  </si>
  <si>
    <t>SORTIE D'USINE</t>
  </si>
  <si>
    <t>En colonne D je veux afficher les temps d'attentes au quai de chargement (Exemple en ligne 6 : '=H6-F6')</t>
  </si>
  <si>
    <t>Mais uniquement si la valeur en colonne C est positive (et passe au rouge)</t>
  </si>
  <si>
    <t>Somme  des temps d'attentes entre 06:00 et 14:00</t>
  </si>
  <si>
    <t>Somme  des temps d'attentes entre 14:00 et 22:00</t>
  </si>
  <si>
    <t>E14 doit seulement calculer la somme des temps d'attentes entre 06:00 et 14:00</t>
  </si>
  <si>
    <t>et E15 doit seulement calculer la somme des temps d'attentes entre 14:00 et 22:00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</si>
</sst>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MS Sans Serif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color rgb="FF3333FF"/>
      <name val="Arial"/>
      <family val="2"/>
    </font>
    <font>
      <sz val="12"/>
      <color rgb="FFFF0000"/>
      <name val="MS Sans Serif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u/>
      <sz val="8"/>
      <name val="Arial"/>
      <family val="2"/>
    </font>
    <font>
      <b/>
      <u/>
      <sz val="8"/>
      <color rgb="FF3333FF"/>
      <name val="Arial"/>
      <family val="2"/>
    </font>
    <font>
      <b/>
      <sz val="10"/>
      <name val="Arial"/>
      <family val="2"/>
    </font>
    <font>
      <sz val="12"/>
      <color theme="0"/>
      <name val="Aharoni"/>
      <charset val="177"/>
    </font>
    <font>
      <b/>
      <sz val="9"/>
      <color theme="0" tint="-0.34998626667073579"/>
      <name val="Arial"/>
      <family val="2"/>
    </font>
    <font>
      <b/>
      <sz val="16"/>
      <color rgb="FF3333FF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9"/>
      <color rgb="FFFF0000"/>
      <name val="Arial"/>
      <family val="2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b/>
      <sz val="16"/>
      <color indexed="9"/>
      <name val="Arial"/>
      <family val="2"/>
    </font>
    <font>
      <sz val="9"/>
      <color indexed="10"/>
      <name val="Arial"/>
      <family val="2"/>
    </font>
    <font>
      <b/>
      <sz val="9"/>
      <color indexed="9"/>
      <name val="Arial"/>
      <family val="2"/>
    </font>
    <font>
      <sz val="9"/>
      <color indexed="12"/>
      <name val="Arial"/>
      <family val="2"/>
    </font>
    <font>
      <b/>
      <sz val="12"/>
      <color indexed="12"/>
      <name val="Arial"/>
      <family val="2"/>
    </font>
    <font>
      <b/>
      <sz val="10"/>
      <color rgb="FF3333FF"/>
      <name val="Arial"/>
      <family val="2"/>
    </font>
    <font>
      <b/>
      <sz val="9"/>
      <color rgb="FF3333FF"/>
      <name val="Arial"/>
      <family val="2"/>
    </font>
    <font>
      <i/>
      <sz val="8"/>
      <color indexed="23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2"/>
      <color rgb="FFFF0000"/>
      <name val="MS Sans Serif"/>
      <family val="2"/>
    </font>
    <font>
      <sz val="12"/>
      <color rgb="FF3333FF"/>
      <name val="MS Sans Serif"/>
      <family val="2"/>
    </font>
    <font>
      <sz val="11"/>
      <color theme="0"/>
      <name val="Calibri"/>
      <family val="2"/>
    </font>
    <font>
      <b/>
      <sz val="12"/>
      <color rgb="FF3333FF"/>
      <name val="MS Sans Serif"/>
      <family val="2"/>
    </font>
    <font>
      <b/>
      <u/>
      <sz val="12"/>
      <color rgb="FFFF0000"/>
      <name val="MS Sans Serif"/>
      <family val="2"/>
    </font>
    <font>
      <u/>
      <sz val="12"/>
      <color rgb="FFFF0000"/>
      <name val="MS Sans Serif"/>
      <family val="2"/>
    </font>
    <font>
      <u/>
      <sz val="12"/>
      <color indexed="8"/>
      <name val="MS Sans Serif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theme="0"/>
      </patternFill>
    </fill>
    <fill>
      <patternFill patternType="solid">
        <fgColor rgb="FF92D050"/>
        <bgColor indexed="64"/>
      </patternFill>
    </fill>
    <fill>
      <patternFill patternType="solid">
        <fgColor rgb="FFC5FBC1"/>
      </patternFill>
    </fill>
    <fill>
      <patternFill patternType="solid">
        <fgColor rgb="FFF9FBA7"/>
      </patternFill>
    </fill>
    <fill>
      <patternFill patternType="gray0625">
        <fgColor rgb="FFFFFF00"/>
      </patternFill>
    </fill>
    <fill>
      <patternFill patternType="solid">
        <fgColor theme="9" tint="0.79995117038483843"/>
        <bgColor indexed="31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DFB93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rgb="FF3333FF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3333FF"/>
      </right>
      <top style="hair">
        <color indexed="64"/>
      </top>
      <bottom style="hair">
        <color indexed="64"/>
      </bottom>
      <diagonal/>
    </border>
    <border>
      <left style="thick">
        <color rgb="FF3333FF"/>
      </left>
      <right style="thin">
        <color indexed="64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3333FF"/>
      </right>
      <top/>
      <bottom style="thin">
        <color theme="0" tint="-0.34998626667073579"/>
      </bottom>
      <diagonal/>
    </border>
    <border>
      <left/>
      <right style="thick">
        <color rgb="FF3333FF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4" fillId="0" borderId="0" applyNumberFormat="0" applyFont="0" applyFill="0" applyBorder="0" applyAlignment="0" applyProtection="0">
      <alignment vertical="top"/>
    </xf>
  </cellStyleXfs>
  <cellXfs count="106">
    <xf numFmtId="0" fontId="0" fillId="0" borderId="0" xfId="0"/>
    <xf numFmtId="0" fontId="2" fillId="0" borderId="0" xfId="2" applyBorder="1" applyAlignment="1">
      <alignment horizontal="left"/>
    </xf>
    <xf numFmtId="14" fontId="3" fillId="3" borderId="0" xfId="0" applyNumberFormat="1" applyFont="1" applyFill="1" applyBorder="1" applyAlignment="1" applyProtection="1">
      <alignment horizontal="left" vertical="center" shrinkToFit="1"/>
      <protection locked="0"/>
    </xf>
    <xf numFmtId="0" fontId="0" fillId="0" borderId="0" xfId="0" applyBorder="1" applyAlignment="1" applyProtection="1">
      <protection locked="0"/>
    </xf>
    <xf numFmtId="49" fontId="5" fillId="4" borderId="0" xfId="0" applyNumberFormat="1" applyFont="1" applyFill="1" applyBorder="1" applyAlignment="1" applyProtection="1">
      <alignment horizontal="right" vertical="top"/>
      <protection locked="0"/>
    </xf>
    <xf numFmtId="0" fontId="6" fillId="4" borderId="0" xfId="0" applyFont="1" applyFill="1" applyBorder="1" applyAlignment="1" applyProtection="1">
      <alignment horizontal="right" vertical="center"/>
      <protection locked="0"/>
    </xf>
    <xf numFmtId="0" fontId="3" fillId="3" borderId="0" xfId="0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left"/>
    </xf>
    <xf numFmtId="49" fontId="7" fillId="0" borderId="0" xfId="2" applyNumberFormat="1" applyFont="1" applyBorder="1" applyAlignment="1" applyProtection="1">
      <alignment horizontal="left"/>
      <protection locked="0"/>
    </xf>
    <xf numFmtId="0" fontId="0" fillId="0" borderId="0" xfId="0" applyBorder="1" applyAlignment="1">
      <alignment horizontal="left" vertical="center"/>
    </xf>
    <xf numFmtId="9" fontId="8" fillId="0" borderId="0" xfId="0" applyNumberFormat="1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top"/>
      <protection locked="0"/>
    </xf>
    <xf numFmtId="0" fontId="10" fillId="4" borderId="2" xfId="0" applyFont="1" applyFill="1" applyBorder="1" applyAlignment="1" applyProtection="1">
      <alignment horizontal="left" vertical="center"/>
      <protection locked="0"/>
    </xf>
    <xf numFmtId="0" fontId="11" fillId="3" borderId="3" xfId="0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Border="1" applyAlignment="1" applyProtection="1">
      <alignment horizontal="center" vertical="top"/>
      <protection locked="0"/>
    </xf>
    <xf numFmtId="0" fontId="13" fillId="3" borderId="0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vertical="top"/>
      <protection locked="0"/>
    </xf>
    <xf numFmtId="0" fontId="0" fillId="0" borderId="0" xfId="0" applyProtection="1">
      <protection locked="0"/>
    </xf>
    <xf numFmtId="21" fontId="0" fillId="5" borderId="0" xfId="0" applyNumberFormat="1" applyFill="1" applyProtection="1">
      <protection locked="0"/>
    </xf>
    <xf numFmtId="0" fontId="0" fillId="0" borderId="0" xfId="0" applyAlignment="1" applyProtection="1">
      <alignment horizontal="right"/>
      <protection locked="0"/>
    </xf>
    <xf numFmtId="164" fontId="0" fillId="0" borderId="0" xfId="0" applyNumberFormat="1" applyAlignment="1" applyProtection="1">
      <alignment horizontal="right"/>
      <protection locked="0"/>
    </xf>
    <xf numFmtId="0" fontId="16" fillId="3" borderId="0" xfId="0" applyFont="1" applyFill="1" applyBorder="1" applyAlignment="1" applyProtection="1">
      <alignment horizontal="center" vertical="center"/>
      <protection locked="0"/>
    </xf>
    <xf numFmtId="0" fontId="16" fillId="3" borderId="4" xfId="0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 applyProtection="1">
      <alignment horizontal="left"/>
      <protection locked="0"/>
    </xf>
    <xf numFmtId="49" fontId="18" fillId="4" borderId="0" xfId="0" applyNumberFormat="1" applyFont="1" applyFill="1" applyBorder="1" applyAlignment="1" applyProtection="1">
      <alignment horizontal="right" vertical="top"/>
      <protection locked="0"/>
    </xf>
    <xf numFmtId="0" fontId="19" fillId="6" borderId="5" xfId="3" applyNumberFormat="1" applyFont="1" applyFill="1" applyBorder="1" applyAlignment="1" applyProtection="1">
      <alignment horizontal="center" vertical="center"/>
      <protection locked="0"/>
    </xf>
    <xf numFmtId="0" fontId="20" fillId="4" borderId="6" xfId="0" applyFont="1" applyFill="1" applyBorder="1" applyAlignment="1" applyProtection="1">
      <alignment horizontal="center" vertical="center"/>
      <protection locked="0"/>
    </xf>
    <xf numFmtId="0" fontId="21" fillId="7" borderId="4" xfId="0" applyFont="1" applyFill="1" applyBorder="1" applyAlignment="1" applyProtection="1">
      <alignment horizontal="center" vertical="center" wrapText="1"/>
      <protection locked="0"/>
    </xf>
    <xf numFmtId="0" fontId="22" fillId="4" borderId="0" xfId="0" applyFont="1" applyFill="1" applyBorder="1" applyAlignment="1" applyProtection="1">
      <alignment horizontal="right" vertical="center"/>
      <protection locked="0"/>
    </xf>
    <xf numFmtId="0" fontId="16" fillId="4" borderId="0" xfId="0" applyFont="1" applyFill="1" applyBorder="1" applyAlignment="1" applyProtection="1">
      <alignment horizontal="left" vertical="center"/>
      <protection locked="0"/>
    </xf>
    <xf numFmtId="21" fontId="0" fillId="0" borderId="0" xfId="0" applyNumberFormat="1" applyAlignment="1" applyProtection="1">
      <alignment horizontal="center"/>
      <protection locked="0"/>
    </xf>
    <xf numFmtId="0" fontId="2" fillId="0" borderId="0" xfId="2" applyProtection="1">
      <protection locked="0"/>
    </xf>
    <xf numFmtId="0" fontId="3" fillId="6" borderId="7" xfId="3" applyNumberFormat="1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Border="1" applyAlignment="1" applyProtection="1">
      <alignment horizontal="left" vertical="top"/>
      <protection locked="0"/>
    </xf>
    <xf numFmtId="0" fontId="24" fillId="4" borderId="0" xfId="0" applyFont="1" applyFill="1" applyBorder="1" applyAlignment="1" applyProtection="1">
      <alignment horizontal="right" vertical="center"/>
      <protection locked="0"/>
    </xf>
    <xf numFmtId="0" fontId="25" fillId="4" borderId="0" xfId="0" applyFont="1" applyFill="1" applyBorder="1" applyAlignment="1" applyProtection="1">
      <alignment horizontal="left" vertical="center"/>
      <protection locked="0"/>
    </xf>
    <xf numFmtId="21" fontId="0" fillId="0" borderId="0" xfId="0" applyNumberFormat="1" applyProtection="1">
      <protection locked="0"/>
    </xf>
    <xf numFmtId="0" fontId="2" fillId="0" borderId="0" xfId="2" applyFill="1" applyBorder="1" applyProtection="1">
      <protection locked="0"/>
    </xf>
    <xf numFmtId="49" fontId="26" fillId="0" borderId="0" xfId="0" applyNumberFormat="1" applyFont="1" applyFill="1" applyBorder="1" applyAlignment="1" applyProtection="1">
      <alignment horizontal="right" vertical="center" textRotation="90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49" fontId="5" fillId="0" borderId="0" xfId="0" applyNumberFormat="1" applyFont="1" applyFill="1" applyBorder="1" applyAlignment="1" applyProtection="1">
      <alignment horizontal="right" vertical="center"/>
      <protection locked="0"/>
    </xf>
    <xf numFmtId="49" fontId="26" fillId="0" borderId="0" xfId="0" applyNumberFormat="1" applyFont="1" applyFill="1" applyBorder="1" applyAlignment="1" applyProtection="1">
      <alignment horizontal="right" vertical="center" textRotation="90"/>
      <protection locked="0"/>
    </xf>
    <xf numFmtId="0" fontId="17" fillId="0" borderId="9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left" vertical="top"/>
      <protection locked="0"/>
    </xf>
    <xf numFmtId="0" fontId="4" fillId="0" borderId="0" xfId="0" applyFont="1" applyFill="1" applyBorder="1" applyAlignment="1" applyProtection="1">
      <alignment vertical="top"/>
      <protection locked="0"/>
    </xf>
    <xf numFmtId="0" fontId="28" fillId="0" borderId="0" xfId="0" applyFont="1" applyFill="1" applyBorder="1" applyAlignment="1" applyProtection="1">
      <alignment vertical="top"/>
      <protection locked="0"/>
    </xf>
    <xf numFmtId="46" fontId="0" fillId="0" borderId="0" xfId="0" applyNumberFormat="1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right"/>
      <protection locked="0"/>
    </xf>
    <xf numFmtId="164" fontId="0" fillId="0" borderId="0" xfId="0" applyNumberFormat="1" applyFill="1" applyAlignment="1" applyProtection="1">
      <alignment horizontal="right"/>
      <protection locked="0"/>
    </xf>
    <xf numFmtId="20" fontId="29" fillId="4" borderId="10" xfId="0" applyNumberFormat="1" applyFont="1" applyFill="1" applyBorder="1" applyAlignment="1" applyProtection="1">
      <alignment horizontal="center" vertical="top"/>
    </xf>
    <xf numFmtId="20" fontId="29" fillId="8" borderId="11" xfId="0" applyNumberFormat="1" applyFont="1" applyFill="1" applyBorder="1" applyAlignment="1" applyProtection="1">
      <alignment horizontal="center" vertical="top"/>
    </xf>
    <xf numFmtId="49" fontId="7" fillId="0" borderId="0" xfId="2" applyNumberFormat="1" applyFont="1" applyFill="1" applyAlignment="1">
      <alignment horizontal="right"/>
    </xf>
    <xf numFmtId="20" fontId="27" fillId="10" borderId="13" xfId="0" applyNumberFormat="1" applyFont="1" applyFill="1" applyBorder="1" applyAlignment="1" applyProtection="1">
      <alignment horizontal="center" vertical="top"/>
      <protection locked="0"/>
    </xf>
    <xf numFmtId="20" fontId="29" fillId="11" borderId="14" xfId="0" applyNumberFormat="1" applyFont="1" applyFill="1" applyBorder="1" applyAlignment="1" applyProtection="1">
      <alignment horizontal="center" vertical="top"/>
      <protection locked="0"/>
    </xf>
    <xf numFmtId="20" fontId="9" fillId="12" borderId="15" xfId="0" applyNumberFormat="1" applyFont="1" applyFill="1" applyBorder="1" applyAlignment="1" applyProtection="1">
      <alignment horizontal="center" vertical="top"/>
      <protection locked="0"/>
    </xf>
    <xf numFmtId="20" fontId="12" fillId="13" borderId="16" xfId="0" applyNumberFormat="1" applyFont="1" applyFill="1" applyBorder="1" applyAlignment="1" applyProtection="1">
      <alignment horizontal="center" vertical="top"/>
      <protection locked="0"/>
    </xf>
    <xf numFmtId="20" fontId="27" fillId="10" borderId="17" xfId="0" applyNumberFormat="1" applyFont="1" applyFill="1" applyBorder="1" applyAlignment="1" applyProtection="1">
      <alignment horizontal="center" vertical="top"/>
      <protection locked="0"/>
    </xf>
    <xf numFmtId="165" fontId="29" fillId="14" borderId="17" xfId="0" applyNumberFormat="1" applyFont="1" applyFill="1" applyBorder="1" applyAlignment="1" applyProtection="1">
      <alignment horizontal="left" vertical="top"/>
      <protection locked="0"/>
    </xf>
    <xf numFmtId="49" fontId="30" fillId="0" borderId="18" xfId="0" quotePrefix="1" applyNumberFormat="1" applyFont="1" applyFill="1" applyBorder="1" applyAlignment="1" applyProtection="1">
      <alignment horizontal="center" vertical="center"/>
      <protection locked="0"/>
    </xf>
    <xf numFmtId="20" fontId="9" fillId="15" borderId="19" xfId="0" applyNumberFormat="1" applyFont="1" applyFill="1" applyBorder="1" applyAlignment="1" applyProtection="1">
      <alignment horizontal="center" vertical="top"/>
    </xf>
    <xf numFmtId="16" fontId="29" fillId="16" borderId="14" xfId="0" applyNumberFormat="1" applyFont="1" applyFill="1" applyBorder="1" applyAlignment="1" applyProtection="1">
      <alignment horizontal="left" vertical="top"/>
      <protection locked="0"/>
    </xf>
    <xf numFmtId="0" fontId="29" fillId="0" borderId="0" xfId="0" applyFont="1" applyBorder="1" applyAlignment="1">
      <alignment horizontal="left" vertical="top"/>
    </xf>
    <xf numFmtId="0" fontId="2" fillId="0" borderId="0" xfId="2" applyFill="1" applyAlignment="1" applyProtection="1">
      <alignment horizontal="left"/>
      <protection locked="0"/>
    </xf>
    <xf numFmtId="0" fontId="29" fillId="0" borderId="0" xfId="0" applyFont="1" applyBorder="1" applyAlignment="1">
      <alignment horizontal="center" vertical="top"/>
    </xf>
    <xf numFmtId="0" fontId="29" fillId="0" borderId="0" xfId="0" applyFont="1" applyBorder="1" applyAlignment="1">
      <alignment horizontal="right" vertical="top"/>
    </xf>
    <xf numFmtId="49" fontId="7" fillId="0" borderId="0" xfId="2" applyNumberFormat="1" applyFont="1" applyFill="1" applyAlignment="1" applyProtection="1">
      <alignment horizontal="right"/>
      <protection locked="0"/>
    </xf>
    <xf numFmtId="0" fontId="2" fillId="0" borderId="0" xfId="2" applyFill="1" applyProtection="1">
      <protection locked="0"/>
    </xf>
    <xf numFmtId="0" fontId="2" fillId="0" borderId="0" xfId="2" applyFill="1" applyAlignment="1" applyProtection="1">
      <protection locked="0"/>
    </xf>
    <xf numFmtId="0" fontId="2" fillId="0" borderId="0" xfId="2" applyFill="1" applyBorder="1"/>
    <xf numFmtId="0" fontId="2" fillId="0" borderId="0" xfId="2" applyFill="1" applyAlignment="1">
      <alignment horizontal="left"/>
    </xf>
    <xf numFmtId="0" fontId="0" fillId="0" borderId="0" xfId="0" applyFill="1"/>
    <xf numFmtId="49" fontId="32" fillId="0" borderId="0" xfId="2" applyNumberFormat="1" applyFont="1" applyFill="1" applyAlignment="1">
      <alignment horizontal="left"/>
    </xf>
    <xf numFmtId="0" fontId="14" fillId="4" borderId="0" xfId="0" applyFont="1" applyFill="1" applyBorder="1" applyAlignment="1" applyProtection="1">
      <alignment horizontal="right" vertical="center" wrapText="1"/>
      <protection locked="0"/>
    </xf>
    <xf numFmtId="0" fontId="0" fillId="0" borderId="0" xfId="0" applyBorder="1" applyAlignment="1">
      <alignment horizontal="right" vertical="center" wrapText="1"/>
    </xf>
    <xf numFmtId="9" fontId="15" fillId="4" borderId="0" xfId="1" applyNumberFormat="1" applyFont="1" applyFill="1" applyBorder="1" applyAlignment="1" applyProtection="1">
      <alignment horizontal="center" vertical="center"/>
      <protection locked="0"/>
    </xf>
    <xf numFmtId="14" fontId="3" fillId="3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>
      <alignment vertical="center"/>
    </xf>
    <xf numFmtId="0" fontId="23" fillId="7" borderId="8" xfId="0" applyFont="1" applyFill="1" applyBorder="1" applyAlignment="1" applyProtection="1">
      <alignment horizontal="center" textRotation="90"/>
      <protection locked="0"/>
    </xf>
    <xf numFmtId="0" fontId="23" fillId="7" borderId="2" xfId="0" applyFont="1" applyFill="1" applyBorder="1" applyAlignment="1" applyProtection="1">
      <alignment horizontal="center" textRotation="90"/>
      <protection locked="0"/>
    </xf>
    <xf numFmtId="0" fontId="33" fillId="9" borderId="12" xfId="0" applyFont="1" applyFill="1" applyBorder="1" applyAlignment="1" applyProtection="1">
      <alignment horizontal="center"/>
    </xf>
    <xf numFmtId="49" fontId="5" fillId="4" borderId="0" xfId="0" applyNumberFormat="1" applyFont="1" applyFill="1" applyBorder="1" applyAlignment="1" applyProtection="1">
      <alignment horizontal="center" vertical="top"/>
      <protection locked="0"/>
    </xf>
    <xf numFmtId="165" fontId="7" fillId="0" borderId="0" xfId="2" applyNumberFormat="1" applyFont="1" applyFill="1" applyAlignment="1">
      <alignment horizontal="center"/>
    </xf>
    <xf numFmtId="0" fontId="0" fillId="0" borderId="0" xfId="0" applyAlignment="1">
      <alignment horizontal="center"/>
    </xf>
    <xf numFmtId="49" fontId="18" fillId="4" borderId="0" xfId="0" applyNumberFormat="1" applyFont="1" applyFill="1" applyBorder="1" applyAlignment="1" applyProtection="1">
      <alignment horizontal="center" vertical="top"/>
      <protection locked="0"/>
    </xf>
    <xf numFmtId="49" fontId="26" fillId="0" borderId="0" xfId="0" applyNumberFormat="1" applyFont="1" applyFill="1" applyBorder="1" applyAlignment="1" applyProtection="1">
      <alignment horizontal="center" vertical="center" textRotation="90"/>
      <protection locked="0"/>
    </xf>
    <xf numFmtId="165" fontId="29" fillId="2" borderId="20" xfId="0" applyNumberFormat="1" applyFont="1" applyFill="1" applyBorder="1" applyAlignment="1" applyProtection="1">
      <alignment horizontal="center" vertical="top"/>
      <protection locked="0"/>
    </xf>
    <xf numFmtId="49" fontId="7" fillId="0" borderId="0" xfId="2" applyNumberFormat="1" applyFont="1" applyFill="1" applyAlignment="1" applyProtection="1">
      <alignment horizontal="center"/>
      <protection locked="0"/>
    </xf>
    <xf numFmtId="0" fontId="0" fillId="0" borderId="0" xfId="0" applyAlignment="1"/>
    <xf numFmtId="0" fontId="0" fillId="0" borderId="0" xfId="0" applyFill="1" applyAlignment="1">
      <alignment horizontal="right"/>
    </xf>
    <xf numFmtId="165" fontId="34" fillId="0" borderId="0" xfId="2" applyNumberFormat="1" applyFont="1" applyFill="1" applyAlignment="1">
      <alignment horizontal="center"/>
    </xf>
    <xf numFmtId="49" fontId="31" fillId="5" borderId="0" xfId="2" applyNumberFormat="1" applyFont="1" applyFill="1" applyAlignment="1">
      <alignment horizontal="left"/>
    </xf>
    <xf numFmtId="49" fontId="7" fillId="5" borderId="0" xfId="2" applyNumberFormat="1" applyFont="1" applyFill="1" applyAlignment="1" applyProtection="1">
      <alignment horizontal="right"/>
      <protection locked="0"/>
    </xf>
    <xf numFmtId="0" fontId="2" fillId="5" borderId="0" xfId="2" applyFill="1" applyAlignment="1">
      <alignment horizontal="left"/>
    </xf>
    <xf numFmtId="49" fontId="7" fillId="5" borderId="0" xfId="2" applyNumberFormat="1" applyFont="1" applyFill="1" applyAlignment="1" applyProtection="1">
      <alignment horizontal="center"/>
      <protection locked="0"/>
    </xf>
    <xf numFmtId="0" fontId="2" fillId="5" borderId="0" xfId="2" applyFill="1" applyAlignment="1" applyProtection="1">
      <alignment horizontal="left"/>
      <protection locked="0"/>
    </xf>
    <xf numFmtId="0" fontId="2" fillId="5" borderId="0" xfId="2" applyFill="1" applyProtection="1">
      <protection locked="0"/>
    </xf>
    <xf numFmtId="0" fontId="2" fillId="5" borderId="0" xfId="2" applyFill="1" applyAlignment="1" applyProtection="1">
      <protection locked="0"/>
    </xf>
    <xf numFmtId="0" fontId="2" fillId="5" borderId="0" xfId="2" applyFill="1" applyBorder="1"/>
    <xf numFmtId="49" fontId="35" fillId="5" borderId="0" xfId="2" applyNumberFormat="1" applyFont="1" applyFill="1" applyAlignment="1">
      <alignment horizontal="left"/>
    </xf>
    <xf numFmtId="49" fontId="36" fillId="5" borderId="0" xfId="2" applyNumberFormat="1" applyFont="1" applyFill="1" applyAlignment="1" applyProtection="1">
      <alignment horizontal="right"/>
      <protection locked="0"/>
    </xf>
    <xf numFmtId="0" fontId="37" fillId="5" borderId="0" xfId="2" applyFont="1" applyFill="1" applyAlignment="1">
      <alignment horizontal="left"/>
    </xf>
    <xf numFmtId="49" fontId="36" fillId="5" borderId="0" xfId="2" applyNumberFormat="1" applyFont="1" applyFill="1" applyAlignment="1" applyProtection="1">
      <alignment horizontal="center"/>
      <protection locked="0"/>
    </xf>
    <xf numFmtId="0" fontId="37" fillId="5" borderId="0" xfId="2" applyFont="1" applyFill="1" applyAlignment="1" applyProtection="1">
      <alignment horizontal="left"/>
      <protection locked="0"/>
    </xf>
    <xf numFmtId="165" fontId="34" fillId="5" borderId="0" xfId="2" applyNumberFormat="1" applyFont="1" applyFill="1" applyAlignment="1">
      <alignment horizontal="left"/>
    </xf>
    <xf numFmtId="165" fontId="34" fillId="5" borderId="0" xfId="2" applyNumberFormat="1" applyFont="1" applyFill="1" applyAlignment="1">
      <alignment horizontal="center"/>
    </xf>
  </cellXfs>
  <cellStyles count="4">
    <cellStyle name="Normal" xfId="0" builtinId="0"/>
    <cellStyle name="Pourcentage" xfId="1" builtinId="5"/>
    <cellStyle name="Standard_Feuil1_TAGESPLAN-TOM(AKTUEL)" xfId="3"/>
    <cellStyle name="Standard_TAGESPLAN-TOM(AKTUEL)" xfId="2"/>
  </cellStyles>
  <dxfs count="33"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u val="double"/>
        <color rgb="FFFF0000"/>
      </font>
    </dxf>
    <dxf>
      <font>
        <b/>
        <i val="0"/>
        <strike val="0"/>
        <color rgb="FF00B050"/>
      </font>
    </dxf>
    <dxf>
      <font>
        <b/>
        <i val="0"/>
        <u val="double"/>
        <color rgb="FFFF0000"/>
      </font>
    </dxf>
    <dxf>
      <font>
        <b/>
        <i val="0"/>
        <strike val="0"/>
        <color rgb="FF00B050"/>
      </font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lor theme="0"/>
      </font>
      <fill>
        <patternFill>
          <bgColor rgb="FFC00000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u val="double"/>
        <color rgb="FFFF0000"/>
      </font>
    </dxf>
    <dxf>
      <font>
        <b/>
        <i val="0"/>
        <strike val="0"/>
        <color rgb="FF00B050"/>
      </font>
    </dxf>
    <dxf>
      <font>
        <b/>
        <i val="0"/>
        <u val="double"/>
        <color rgb="FFFF0000"/>
      </font>
    </dxf>
    <dxf>
      <font>
        <b/>
        <i val="0"/>
        <strike val="0"/>
        <color rgb="FF00B050"/>
      </font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555081</xdr:colOff>
      <xdr:row>8</xdr:row>
      <xdr:rowOff>24273</xdr:rowOff>
    </xdr:from>
    <xdr:to>
      <xdr:col>4</xdr:col>
      <xdr:colOff>441009</xdr:colOff>
      <xdr:row>10</xdr:row>
      <xdr:rowOff>131892</xdr:rowOff>
    </xdr:to>
    <xdr:sp macro="" textlink="">
      <xdr:nvSpPr>
        <xdr:cNvPr id="2" name="Pfeil nach unten 1"/>
        <xdr:cNvSpPr>
          <a:spLocks noChangeArrowheads="1"/>
        </xdr:cNvSpPr>
      </xdr:nvSpPr>
      <xdr:spPr bwMode="auto">
        <a:xfrm rot="13302673" flipH="1">
          <a:off x="3164931" y="3605673"/>
          <a:ext cx="647928" cy="507669"/>
        </a:xfrm>
        <a:prstGeom prst="downArrow">
          <a:avLst>
            <a:gd name="adj1" fmla="val 50000"/>
            <a:gd name="adj2" fmla="val 46526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403504</xdr:colOff>
      <xdr:row>14</xdr:row>
      <xdr:rowOff>101321</xdr:rowOff>
    </xdr:from>
    <xdr:to>
      <xdr:col>5</xdr:col>
      <xdr:colOff>292048</xdr:colOff>
      <xdr:row>17</xdr:row>
      <xdr:rowOff>158699</xdr:rowOff>
    </xdr:to>
    <xdr:sp macro="" textlink="">
      <xdr:nvSpPr>
        <xdr:cNvPr id="3" name="Pfeil nach unten 1"/>
        <xdr:cNvSpPr>
          <a:spLocks noChangeArrowheads="1"/>
        </xdr:cNvSpPr>
      </xdr:nvSpPr>
      <xdr:spPr bwMode="auto">
        <a:xfrm rot="7612670" flipH="1">
          <a:off x="3705225" y="4953000"/>
          <a:ext cx="647928" cy="507669"/>
        </a:xfrm>
        <a:prstGeom prst="downArrow">
          <a:avLst>
            <a:gd name="adj1" fmla="val 50000"/>
            <a:gd name="adj2" fmla="val 46526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</xdr:col>
      <xdr:colOff>495300</xdr:colOff>
      <xdr:row>7</xdr:row>
      <xdr:rowOff>47625</xdr:rowOff>
    </xdr:from>
    <xdr:to>
      <xdr:col>3</xdr:col>
      <xdr:colOff>409803</xdr:colOff>
      <xdr:row>9</xdr:row>
      <xdr:rowOff>155244</xdr:rowOff>
    </xdr:to>
    <xdr:sp macro="" textlink="">
      <xdr:nvSpPr>
        <xdr:cNvPr id="4" name="Pfeil nach unten 1"/>
        <xdr:cNvSpPr>
          <a:spLocks noChangeArrowheads="1"/>
        </xdr:cNvSpPr>
      </xdr:nvSpPr>
      <xdr:spPr bwMode="auto">
        <a:xfrm rot="13302673" flipH="1">
          <a:off x="2371725" y="3429000"/>
          <a:ext cx="647928" cy="507669"/>
        </a:xfrm>
        <a:prstGeom prst="downArrow">
          <a:avLst>
            <a:gd name="adj1" fmla="val 50000"/>
            <a:gd name="adj2" fmla="val 46526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Views>
    <sheetView tabSelected="1" workbookViewId="0">
      <selection activeCell="K19" sqref="K19"/>
    </sheetView>
  </sheetViews>
  <sheetFormatPr baseColWidth="10" defaultRowHeight="15" x14ac:dyDescent="0.25"/>
  <cols>
    <col min="1" max="1" width="14.85546875" customWidth="1"/>
    <col min="2" max="2" width="13.28515625" customWidth="1"/>
    <col min="3" max="3" width="11" customWidth="1"/>
    <col min="4" max="4" width="11.42578125" customWidth="1"/>
    <col min="5" max="5" width="9.28515625" customWidth="1"/>
    <col min="6" max="6" width="6.42578125" customWidth="1"/>
    <col min="7" max="7" width="6" customWidth="1"/>
    <col min="8" max="8" width="8" customWidth="1"/>
    <col min="9" max="9" width="7.140625" customWidth="1"/>
    <col min="10" max="10" width="6.28515625" customWidth="1"/>
    <col min="11" max="11" width="6.140625" customWidth="1"/>
    <col min="13" max="13" width="8.5703125" customWidth="1"/>
    <col min="14" max="14" width="3.140625" customWidth="1"/>
    <col min="15" max="15" width="9.7109375" style="83" customWidth="1"/>
    <col min="17" max="17" width="7.28515625" customWidth="1"/>
    <col min="18" max="18" width="4" customWidth="1"/>
    <col min="19" max="19" width="7.140625" customWidth="1"/>
    <col min="20" max="20" width="5.28515625" customWidth="1"/>
    <col min="21" max="21" width="7.140625" customWidth="1"/>
    <col min="22" max="22" width="10" customWidth="1"/>
  </cols>
  <sheetData>
    <row r="1" spans="1:24" ht="16.5" thickBot="1" x14ac:dyDescent="0.3">
      <c r="B1" s="1"/>
      <c r="C1" s="2"/>
      <c r="D1" s="3"/>
      <c r="E1" s="4"/>
      <c r="F1" s="5"/>
      <c r="G1" s="6"/>
      <c r="H1" s="7"/>
      <c r="I1" s="8"/>
      <c r="J1" s="9"/>
      <c r="K1" s="10" t="e">
        <f>B4/L2</f>
        <v>#VALUE!</v>
      </c>
      <c r="L1" s="11"/>
      <c r="M1" s="3"/>
      <c r="N1" s="4"/>
      <c r="O1" s="81"/>
      <c r="P1" s="12"/>
      <c r="Q1" s="13"/>
      <c r="R1" s="14"/>
      <c r="S1" s="15" t="s">
        <v>0</v>
      </c>
      <c r="T1" s="16"/>
      <c r="U1" s="17" t="s">
        <v>1</v>
      </c>
      <c r="V1" s="18">
        <v>2.0833333333333332E-2</v>
      </c>
      <c r="W1" s="19"/>
      <c r="X1" s="20"/>
    </row>
    <row r="2" spans="1:24" ht="21.75" thickTop="1" thickBot="1" x14ac:dyDescent="0.3">
      <c r="B2" s="73"/>
      <c r="C2" s="74"/>
      <c r="D2" s="74"/>
      <c r="E2" s="75"/>
      <c r="F2" s="21"/>
      <c r="G2" s="76"/>
      <c r="H2" s="77"/>
      <c r="I2" s="77"/>
      <c r="J2" s="21"/>
      <c r="K2" s="21"/>
      <c r="L2" s="22"/>
      <c r="M2" s="23"/>
      <c r="N2" s="24"/>
      <c r="O2" s="84"/>
      <c r="P2" s="26" t="e">
        <f ca="1">NbCoul($Q$5:$Q$7,44)</f>
        <v>#NAME?</v>
      </c>
      <c r="Q2" s="27"/>
      <c r="R2" s="28"/>
      <c r="S2" s="29" t="s">
        <v>2</v>
      </c>
      <c r="T2" s="30"/>
      <c r="U2" s="31"/>
      <c r="V2" s="32"/>
      <c r="W2" s="19"/>
      <c r="X2" s="20"/>
    </row>
    <row r="3" spans="1:24" ht="16.5" thickTop="1" x14ac:dyDescent="0.25">
      <c r="B3" s="74"/>
      <c r="C3" s="74"/>
      <c r="D3" s="74"/>
      <c r="E3" s="75"/>
      <c r="F3" s="25"/>
      <c r="G3" s="25"/>
      <c r="H3" s="25"/>
      <c r="I3" s="25"/>
      <c r="J3" s="25"/>
      <c r="K3" s="25"/>
      <c r="L3" s="25"/>
      <c r="M3" s="23"/>
      <c r="N3" s="25"/>
      <c r="O3" s="84"/>
      <c r="P3" s="33" t="e">
        <f ca="1">NbCoul($Q$5:$Q$7,8)</f>
        <v>#NAME?</v>
      </c>
      <c r="Q3" s="34"/>
      <c r="R3" s="78"/>
      <c r="S3" s="35" t="s">
        <v>3</v>
      </c>
      <c r="T3" s="36"/>
      <c r="U3" s="37"/>
      <c r="V3" s="38"/>
      <c r="W3" s="19"/>
      <c r="X3" s="20"/>
    </row>
    <row r="4" spans="1:24" ht="164.25" customHeight="1" x14ac:dyDescent="0.25">
      <c r="B4" s="39" t="s">
        <v>4</v>
      </c>
      <c r="C4" s="40">
        <f>COUNTIF(C5:C37,"&gt;=0:31")</f>
        <v>1</v>
      </c>
      <c r="D4" s="39" t="s">
        <v>5</v>
      </c>
      <c r="E4" s="41"/>
      <c r="F4" s="42" t="s">
        <v>6</v>
      </c>
      <c r="G4" s="42" t="s">
        <v>16</v>
      </c>
      <c r="H4" s="42" t="s">
        <v>15</v>
      </c>
      <c r="I4" s="42" t="s">
        <v>7</v>
      </c>
      <c r="J4" s="42" t="s">
        <v>17</v>
      </c>
      <c r="K4" s="42" t="s">
        <v>8</v>
      </c>
      <c r="L4" s="41"/>
      <c r="M4" s="42" t="s">
        <v>9</v>
      </c>
      <c r="N4" s="41"/>
      <c r="O4" s="85" t="s">
        <v>10</v>
      </c>
      <c r="P4" s="43" t="e">
        <f ca="1">SUM(P2:P3)</f>
        <v>#NAME?</v>
      </c>
      <c r="Q4" s="44"/>
      <c r="R4" s="79"/>
      <c r="S4" s="45"/>
      <c r="T4" s="46"/>
      <c r="U4" s="47"/>
      <c r="V4" s="48"/>
      <c r="W4" s="48"/>
      <c r="X4" s="49"/>
    </row>
    <row r="5" spans="1:24" ht="15.75" x14ac:dyDescent="0.25">
      <c r="B5" s="50">
        <f>IF(F5&gt;O5,F5-O5,0)</f>
        <v>3.4722222222222099E-3</v>
      </c>
      <c r="C5" s="51">
        <f>J5-I5</f>
        <v>4.1666666666666685E-2</v>
      </c>
      <c r="D5" s="80">
        <f>AND(I5&gt;M5,B5&lt;=$V$1*1,L5&lt;&gt;"TEXTE")*1</f>
        <v>0</v>
      </c>
      <c r="E5" s="82"/>
      <c r="F5" s="53">
        <v>0.21180555555555555</v>
      </c>
      <c r="G5" s="54">
        <v>0.21527777777777779</v>
      </c>
      <c r="H5" s="55">
        <v>0.25</v>
      </c>
      <c r="I5" s="56">
        <v>0.25</v>
      </c>
      <c r="J5" s="57">
        <v>0.29166666666666669</v>
      </c>
      <c r="K5" s="58">
        <v>0.20833333333333334</v>
      </c>
      <c r="L5" s="59" t="s">
        <v>14</v>
      </c>
      <c r="M5" s="60">
        <f>IF(B5&lt;=O5+$V$1,((K5-O5)+O5)+$V$1+B5,K5+$V$1)</f>
        <v>0.2326388888888889</v>
      </c>
      <c r="N5" s="61"/>
      <c r="O5" s="86">
        <v>0.20833333333333334</v>
      </c>
      <c r="P5" s="62" t="s">
        <v>11</v>
      </c>
      <c r="Q5" s="63"/>
      <c r="R5" s="64" t="s">
        <v>12</v>
      </c>
      <c r="S5" s="62"/>
      <c r="T5" s="65"/>
      <c r="U5" s="38"/>
      <c r="V5" s="38"/>
      <c r="W5" s="38"/>
      <c r="X5" s="38"/>
    </row>
    <row r="6" spans="1:24" ht="15.75" x14ac:dyDescent="0.25">
      <c r="B6" s="50">
        <f>IF(F6&gt;O6,F6-O6,0)</f>
        <v>3.4722222222222099E-3</v>
      </c>
      <c r="C6" s="51">
        <f>J6-I6</f>
        <v>2.083333333333337E-2</v>
      </c>
      <c r="D6" s="80">
        <f t="shared" ref="D6:D7" si="0">AND(I6&gt;M6,B6&lt;=$V$1*1,L6&lt;&gt;"TEXTE")*1</f>
        <v>1</v>
      </c>
      <c r="E6" s="82">
        <f>I6-G6</f>
        <v>7.291666666666663E-2</v>
      </c>
      <c r="F6" s="53">
        <v>0.25347222222222221</v>
      </c>
      <c r="G6" s="54">
        <v>0.26041666666666669</v>
      </c>
      <c r="H6" s="55">
        <v>0.2638888888888889</v>
      </c>
      <c r="I6" s="56">
        <v>0.33333333333333331</v>
      </c>
      <c r="J6" s="57">
        <v>0.35416666666666669</v>
      </c>
      <c r="K6" s="58">
        <v>0.27083333333333331</v>
      </c>
      <c r="L6" s="66"/>
      <c r="M6" s="60">
        <f>IF(B6&lt;=O6+$V$1,((K6-O6)+O6)+$V$1+B6,K6+$V$1)</f>
        <v>0.29513888888888884</v>
      </c>
      <c r="N6" s="61"/>
      <c r="O6" s="86">
        <v>0.25</v>
      </c>
      <c r="P6" s="62" t="s">
        <v>11</v>
      </c>
      <c r="Q6" s="63"/>
      <c r="R6" s="64" t="s">
        <v>13</v>
      </c>
      <c r="S6" s="62"/>
      <c r="T6" s="65"/>
      <c r="U6" s="38"/>
      <c r="V6" s="38"/>
      <c r="W6" s="38"/>
      <c r="X6" s="38"/>
    </row>
    <row r="7" spans="1:24" ht="15.75" x14ac:dyDescent="0.25">
      <c r="B7" s="50">
        <f>IF(F7&gt;O7,F7-O7,0)</f>
        <v>0</v>
      </c>
      <c r="C7" s="51">
        <f>J7-I7</f>
        <v>0</v>
      </c>
      <c r="D7" s="80">
        <f t="shared" si="0"/>
        <v>0</v>
      </c>
      <c r="E7" s="82"/>
      <c r="F7" s="53">
        <v>0.25</v>
      </c>
      <c r="G7" s="54"/>
      <c r="H7" s="55"/>
      <c r="I7" s="56"/>
      <c r="J7" s="57"/>
      <c r="K7" s="58">
        <v>0.35416666666666669</v>
      </c>
      <c r="L7" s="66"/>
      <c r="M7" s="60">
        <f>IF(B7&lt;=O7+$V$1,((K7-O7)+O7)+$V$1+B7,K7+$V$1)</f>
        <v>0.375</v>
      </c>
      <c r="N7" s="61"/>
      <c r="O7" s="86">
        <v>0.33333333333333331</v>
      </c>
      <c r="P7" s="62" t="s">
        <v>11</v>
      </c>
      <c r="Q7" s="63"/>
      <c r="R7" s="64"/>
      <c r="S7" s="67"/>
      <c r="T7" s="68"/>
      <c r="U7" s="69"/>
      <c r="V7" s="69"/>
      <c r="W7" s="69"/>
      <c r="X7" s="69"/>
    </row>
    <row r="8" spans="1:24" ht="15.75" x14ac:dyDescent="0.25">
      <c r="B8" s="50">
        <f>IF(F8&gt;O8,F8-O8,0)</f>
        <v>3.4722222222222654E-3</v>
      </c>
      <c r="C8" s="51">
        <f>J8-I8</f>
        <v>3.4722222222222099E-3</v>
      </c>
      <c r="D8" s="80">
        <f t="shared" ref="D8" si="1">AND(I8&gt;M8,B8&lt;=$V$1*1,L8&lt;&gt;"TEXTE")*1</f>
        <v>1</v>
      </c>
      <c r="E8" s="82">
        <f t="shared" ref="E7:E8" si="2">I8-G8</f>
        <v>3.8194444444444475E-2</v>
      </c>
      <c r="F8" s="53">
        <v>0.37847222222222227</v>
      </c>
      <c r="G8" s="54">
        <v>0.38194444444444442</v>
      </c>
      <c r="H8" s="55">
        <v>0.39583333333333331</v>
      </c>
      <c r="I8" s="56">
        <v>0.4201388888888889</v>
      </c>
      <c r="J8" s="57">
        <v>0.4236111111111111</v>
      </c>
      <c r="K8" s="58">
        <v>0.35416666666666669</v>
      </c>
      <c r="L8" s="66"/>
      <c r="M8" s="60">
        <f>IF(B8&lt;=O8+$V$1,((K8-O8)+O8)+$V$1+B8,K8+$V$1)</f>
        <v>0.37847222222222227</v>
      </c>
      <c r="N8" s="61"/>
      <c r="O8" s="86">
        <v>0.375</v>
      </c>
      <c r="P8" s="62" t="s">
        <v>11</v>
      </c>
      <c r="Q8" s="63"/>
      <c r="R8" s="67"/>
      <c r="S8" s="67"/>
      <c r="T8" s="68"/>
      <c r="U8" s="69"/>
      <c r="V8" s="69"/>
      <c r="W8" s="69"/>
      <c r="X8" s="69"/>
    </row>
    <row r="9" spans="1:24" ht="15.75" x14ac:dyDescent="0.25">
      <c r="B9" s="70"/>
      <c r="C9" s="70"/>
      <c r="D9" s="71"/>
      <c r="E9" s="52"/>
      <c r="F9" s="66"/>
      <c r="G9" s="66"/>
      <c r="H9" s="66"/>
      <c r="I9" s="66"/>
      <c r="J9" s="66"/>
      <c r="K9" s="66"/>
      <c r="L9" s="66"/>
      <c r="M9" s="70"/>
      <c r="N9" s="66"/>
      <c r="O9" s="87"/>
      <c r="P9" s="63"/>
      <c r="Q9" s="63"/>
      <c r="R9" s="67"/>
      <c r="S9" s="67"/>
      <c r="T9" s="68"/>
      <c r="U9" s="69"/>
      <c r="V9" s="69"/>
      <c r="W9" s="69"/>
      <c r="X9" s="69"/>
    </row>
    <row r="10" spans="1:24" ht="15.75" x14ac:dyDescent="0.25">
      <c r="B10" s="70"/>
      <c r="C10" s="70"/>
      <c r="D10" s="71"/>
      <c r="E10" s="52"/>
      <c r="F10" s="66"/>
      <c r="G10" s="66"/>
      <c r="H10" s="66"/>
      <c r="I10" s="66"/>
      <c r="J10" s="66"/>
      <c r="K10" s="66"/>
      <c r="L10" s="66"/>
      <c r="M10" s="70"/>
      <c r="N10" s="66"/>
      <c r="O10" s="87"/>
      <c r="P10" s="63"/>
      <c r="Q10" s="63"/>
      <c r="R10" s="67"/>
      <c r="S10" s="67"/>
      <c r="T10" s="68"/>
      <c r="U10" s="69"/>
      <c r="V10" s="69"/>
      <c r="W10" s="69"/>
      <c r="X10" s="69"/>
    </row>
    <row r="11" spans="1:24" ht="15.75" x14ac:dyDescent="0.25">
      <c r="B11" s="70"/>
      <c r="C11" s="70"/>
      <c r="D11" s="71"/>
      <c r="F11" s="91" t="s">
        <v>18</v>
      </c>
      <c r="G11" s="92"/>
      <c r="H11" s="92"/>
      <c r="I11" s="92"/>
      <c r="J11" s="92"/>
      <c r="K11" s="92"/>
      <c r="L11" s="92"/>
      <c r="M11" s="93"/>
      <c r="N11" s="92"/>
      <c r="O11" s="94"/>
      <c r="P11" s="95"/>
      <c r="Q11" s="95"/>
      <c r="R11" s="96"/>
      <c r="S11" s="96"/>
      <c r="T11" s="97"/>
      <c r="U11" s="98"/>
      <c r="V11" s="98"/>
      <c r="W11" s="69"/>
      <c r="X11" s="69"/>
    </row>
    <row r="12" spans="1:24" ht="15.75" x14ac:dyDescent="0.25">
      <c r="B12" s="70"/>
      <c r="C12" s="70"/>
      <c r="D12" s="71"/>
      <c r="E12" s="72"/>
      <c r="F12" s="99" t="s">
        <v>19</v>
      </c>
      <c r="G12" s="100"/>
      <c r="H12" s="100"/>
      <c r="I12" s="100"/>
      <c r="J12" s="100"/>
      <c r="K12" s="100"/>
      <c r="L12" s="100"/>
      <c r="M12" s="101"/>
      <c r="N12" s="100"/>
      <c r="O12" s="102"/>
      <c r="P12" s="103"/>
      <c r="Q12" s="95"/>
      <c r="R12" s="96"/>
      <c r="S12" s="96"/>
      <c r="T12" s="97"/>
      <c r="U12" s="98"/>
      <c r="V12" s="98"/>
      <c r="W12" s="69"/>
      <c r="X12" s="69"/>
    </row>
    <row r="13" spans="1:24" ht="15.75" x14ac:dyDescent="0.25">
      <c r="B13" s="70"/>
      <c r="C13" s="70"/>
      <c r="D13" s="71"/>
      <c r="E13" s="72"/>
      <c r="F13" s="99"/>
      <c r="G13" s="100"/>
      <c r="H13" s="100"/>
      <c r="I13" s="100"/>
      <c r="J13" s="100"/>
      <c r="K13" s="100"/>
      <c r="L13" s="100"/>
      <c r="M13" s="101"/>
      <c r="N13" s="100"/>
      <c r="O13" s="102"/>
      <c r="P13" s="103"/>
      <c r="Q13" s="95"/>
      <c r="R13" s="96"/>
      <c r="S13" s="96"/>
      <c r="T13" s="97"/>
      <c r="U13" s="98"/>
      <c r="V13" s="98"/>
      <c r="W13" s="69"/>
      <c r="X13" s="69"/>
    </row>
    <row r="14" spans="1:24" ht="15.75" x14ac:dyDescent="0.25">
      <c r="A14" s="89" t="s">
        <v>20</v>
      </c>
      <c r="B14" s="88"/>
      <c r="C14" s="88"/>
      <c r="D14" s="88"/>
      <c r="E14" s="90">
        <f>SUM(E5:E8)</f>
        <v>0.1111111111111111</v>
      </c>
      <c r="F14" s="104" t="s">
        <v>22</v>
      </c>
      <c r="G14" s="105"/>
      <c r="H14" s="92"/>
      <c r="I14" s="92"/>
      <c r="J14" s="92"/>
      <c r="K14" s="92"/>
      <c r="L14" s="92"/>
      <c r="M14" s="93"/>
      <c r="N14" s="92"/>
      <c r="O14" s="94"/>
      <c r="P14" s="95"/>
      <c r="Q14" s="95"/>
      <c r="R14" s="96"/>
      <c r="S14" s="96"/>
      <c r="T14" s="97"/>
      <c r="U14" s="98"/>
      <c r="V14" s="98"/>
      <c r="W14" s="69"/>
      <c r="X14" s="69"/>
    </row>
    <row r="15" spans="1:24" ht="15.75" x14ac:dyDescent="0.25">
      <c r="A15" s="89" t="s">
        <v>21</v>
      </c>
      <c r="B15" s="88"/>
      <c r="C15" s="88"/>
      <c r="D15" s="88"/>
      <c r="E15" s="90">
        <v>0</v>
      </c>
      <c r="F15" s="104" t="s">
        <v>23</v>
      </c>
      <c r="G15" s="92"/>
      <c r="H15" s="92"/>
      <c r="I15" s="92"/>
      <c r="J15" s="92"/>
      <c r="K15" s="92"/>
      <c r="L15" s="92"/>
      <c r="M15" s="93"/>
      <c r="N15" s="92"/>
      <c r="O15" s="94"/>
      <c r="P15" s="95"/>
      <c r="Q15" s="95"/>
      <c r="R15" s="96"/>
      <c r="S15" s="96"/>
      <c r="T15" s="97"/>
      <c r="U15" s="98"/>
      <c r="V15" s="98"/>
      <c r="W15" s="69"/>
      <c r="X15" s="69"/>
    </row>
    <row r="16" spans="1:24" ht="15.75" x14ac:dyDescent="0.25">
      <c r="B16" s="70"/>
      <c r="C16" s="70"/>
      <c r="D16" s="71"/>
      <c r="E16" s="52"/>
      <c r="F16" s="66"/>
      <c r="G16" s="66"/>
      <c r="H16" s="66"/>
      <c r="I16" s="66"/>
      <c r="J16" s="66"/>
      <c r="K16" s="66"/>
      <c r="L16" s="66"/>
      <c r="M16" s="70"/>
      <c r="N16" s="66"/>
      <c r="O16" s="87"/>
      <c r="P16" s="63"/>
      <c r="Q16" s="63"/>
      <c r="R16" s="67"/>
      <c r="S16" s="67"/>
      <c r="T16" s="68"/>
      <c r="U16" s="69"/>
      <c r="V16" s="69"/>
      <c r="W16" s="69"/>
      <c r="X16" s="69"/>
    </row>
  </sheetData>
  <protectedRanges>
    <protectedRange sqref="P4:T4 E4 B2:E2 M2:P2 R2:T2 L4" name="Bereich1"/>
    <protectedRange sqref="Q2" name="Bereich1_3"/>
    <protectedRange sqref="F2 J2:L2" name="Bereich1_5"/>
    <protectedRange sqref="M4:O4 B4 D4 F4:K4" name="Bereich1_4"/>
    <protectedRange sqref="M1:T1 J1 C1:F1" name="Bereich1_6"/>
    <protectedRange sqref="L1" name="Bereich1_5_1"/>
    <protectedRange sqref="C4" name="Bereich1_10_1"/>
    <protectedRange sqref="K1" name="Bereich1_5_1_1"/>
    <protectedRange sqref="H5:I5" name="Bereich1_2_1"/>
    <protectedRange sqref="F5" name="Bereich1_2_1_1"/>
    <protectedRange sqref="G5" name="Bereich1_8_1"/>
    <protectedRange sqref="J5" name="Bereich1_9_1"/>
    <protectedRange sqref="C5:C8" name="Bereich1_2_1_2_1"/>
    <protectedRange sqref="B3:T3" name="Bereich1_9"/>
    <protectedRange sqref="D5:D8" name="Bereich1_2_1_2_1_1"/>
    <protectedRange sqref="I2" name="Bereich1_5_2"/>
    <protectedRange sqref="G1:H2" name="Bereich1_6_2"/>
    <protectedRange sqref="M5:M8" name="Bereich1_11_1_1_1_4_1_1"/>
  </protectedRanges>
  <mergeCells count="6">
    <mergeCell ref="A14:D14"/>
    <mergeCell ref="A15:D15"/>
    <mergeCell ref="B2:D3"/>
    <mergeCell ref="E2:E3"/>
    <mergeCell ref="G2:I2"/>
    <mergeCell ref="R3:R4"/>
  </mergeCells>
  <conditionalFormatting sqref="C6:C8">
    <cfRule type="cellIs" dxfId="13" priority="16" operator="greaterThan">
      <formula>0.0173611111111111</formula>
    </cfRule>
  </conditionalFormatting>
  <conditionalFormatting sqref="M5:M8 I5:I8">
    <cfRule type="expression" priority="17">
      <formula>#REF!&gt;5:5</formula>
    </cfRule>
  </conditionalFormatting>
  <conditionalFormatting sqref="E2">
    <cfRule type="cellIs" dxfId="12" priority="13" operator="lessThanOrEqual">
      <formula>0.08</formula>
    </cfRule>
    <cfRule type="cellIs" dxfId="11" priority="14" operator="greaterThan">
      <formula>0.085</formula>
    </cfRule>
  </conditionalFormatting>
  <conditionalFormatting sqref="E3">
    <cfRule type="cellIs" dxfId="10" priority="11" operator="lessThanOrEqual">
      <formula>0.08</formula>
    </cfRule>
    <cfRule type="cellIs" dxfId="9" priority="12" operator="greaterThan">
      <formula>0.085</formula>
    </cfRule>
  </conditionalFormatting>
  <conditionalFormatting sqref="P2 P6:P8">
    <cfRule type="cellIs" dxfId="8" priority="9" stopIfTrue="1" operator="equal">
      <formula>"CH"</formula>
    </cfRule>
    <cfRule type="cellIs" dxfId="7" priority="10" stopIfTrue="1" operator="equal">
      <formula>"DC"</formula>
    </cfRule>
  </conditionalFormatting>
  <conditionalFormatting sqref="P3">
    <cfRule type="cellIs" dxfId="6" priority="7" stopIfTrue="1" operator="equal">
      <formula>"CH"</formula>
    </cfRule>
    <cfRule type="cellIs" dxfId="5" priority="8" stopIfTrue="1" operator="equal">
      <formula>"DC"</formula>
    </cfRule>
  </conditionalFormatting>
  <conditionalFormatting sqref="C5">
    <cfRule type="cellIs" dxfId="4" priority="5" operator="greaterThan">
      <formula>0.0173611111111111</formula>
    </cfRule>
  </conditionalFormatting>
  <conditionalFormatting sqref="B5:B8">
    <cfRule type="cellIs" dxfId="3" priority="4" operator="greaterThanOrEqual">
      <formula>0.0208333333333333</formula>
    </cfRule>
  </conditionalFormatting>
  <conditionalFormatting sqref="D5:D8">
    <cfRule type="cellIs" dxfId="2" priority="3" operator="equal">
      <formula>1</formula>
    </cfRule>
  </conditionalFormatting>
  <conditionalFormatting sqref="P5">
    <cfRule type="cellIs" dxfId="1" priority="1" stopIfTrue="1" operator="equal">
      <formula>"CH"</formula>
    </cfRule>
    <cfRule type="cellIs" dxfId="0" priority="2" stopIfTrue="1" operator="equal">
      <formula>"DC"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DBM</dc:creator>
  <cp:lastModifiedBy>DBM</cp:lastModifiedBy>
  <dcterms:created xsi:type="dcterms:W3CDTF">2013-12-05T23:16:23Z</dcterms:created>
  <dcterms:modified xsi:type="dcterms:W3CDTF">2014-05-12T17:12:20Z</dcterms:modified>
</cp:coreProperties>
</file>