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8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10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11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1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13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3e604af791f087a/Delta/Heures Supplémentaires/"/>
    </mc:Choice>
  </mc:AlternateContent>
  <xr:revisionPtr revIDLastSave="2" documentId="14_{B8C1C88A-5AE1-4497-BFCC-DA502581D515}" xr6:coauthVersionLast="36" xr6:coauthVersionMax="36" xr10:uidLastSave="{2101A4D9-65B8-40C8-8890-25CF2E91B8F7}"/>
  <bookViews>
    <workbookView xWindow="-105" yWindow="-105" windowWidth="38625" windowHeight="21105" tabRatio="905" activeTab="6" xr2:uid="{00000000-000D-0000-FFFF-FFFF00000000}"/>
  </bookViews>
  <sheets>
    <sheet name="Config" sheetId="15327" r:id="rId1"/>
    <sheet name="Janvier" sheetId="15328" r:id="rId2"/>
    <sheet name="Février" sheetId="15330" r:id="rId3"/>
    <sheet name="Mars" sheetId="15331" r:id="rId4"/>
    <sheet name="Avril" sheetId="15332" r:id="rId5"/>
    <sheet name="Mai" sheetId="15333" r:id="rId6"/>
    <sheet name="Juin" sheetId="15335" r:id="rId7"/>
    <sheet name="Juillet" sheetId="15336" r:id="rId8"/>
    <sheet name="Août" sheetId="15337" r:id="rId9"/>
    <sheet name="Septembre" sheetId="15338" r:id="rId10"/>
    <sheet name="Octobre" sheetId="15339" r:id="rId11"/>
    <sheet name="Novembre" sheetId="15340" r:id="rId12"/>
    <sheet name="Décembre" sheetId="15326" r:id="rId13"/>
    <sheet name="Total" sheetId="15341" r:id="rId14"/>
  </sheets>
  <definedNames>
    <definedName name="Ref_Annee">Config!$G$3</definedName>
    <definedName name="_xlnm.Print_Area" localSheetId="8">Août!$B$1:$I$46</definedName>
    <definedName name="_xlnm.Print_Area" localSheetId="4">Avril!$B$1:$I$46</definedName>
    <definedName name="_xlnm.Print_Area" localSheetId="0">Config!$B$1:$I$47</definedName>
    <definedName name="_xlnm.Print_Area" localSheetId="12">Décembre!$B$1:$I$46</definedName>
    <definedName name="_xlnm.Print_Area" localSheetId="2">Février!$B$1:$I$46</definedName>
    <definedName name="_xlnm.Print_Area" localSheetId="1">Janvier!$B$1:$I$46</definedName>
    <definedName name="_xlnm.Print_Area" localSheetId="7">Juillet!$B$1:$I$46</definedName>
    <definedName name="_xlnm.Print_Area" localSheetId="6">Juin!$B$1:$I$46</definedName>
    <definedName name="_xlnm.Print_Area" localSheetId="5">Mai!$B$1:$I$46</definedName>
    <definedName name="_xlnm.Print_Area" localSheetId="3">Mars!$B$1:$I$46</definedName>
    <definedName name="_xlnm.Print_Area" localSheetId="11">Novembre!$B$1:$I$46</definedName>
    <definedName name="_xlnm.Print_Area" localSheetId="10">Octobre!$B$1:$I$46</definedName>
    <definedName name="_xlnm.Print_Area" localSheetId="9">Septembre!$B$1:$I$46</definedName>
    <definedName name="_xlnm.Print_Area" localSheetId="13">Total!$B$1:$I$47</definedName>
  </definedNames>
  <calcPr calcId="191029"/>
</workbook>
</file>

<file path=xl/calcChain.xml><?xml version="1.0" encoding="utf-8"?>
<calcChain xmlns="http://schemas.openxmlformats.org/spreadsheetml/2006/main">
  <c r="I42" i="15332" l="1"/>
  <c r="I42" i="15333"/>
  <c r="I42" i="15335"/>
  <c r="I42" i="15336"/>
  <c r="I42" i="15337"/>
  <c r="I42" i="15338"/>
  <c r="I42" i="15339"/>
  <c r="I42" i="15340"/>
  <c r="I42" i="15326"/>
  <c r="I42" i="15331"/>
  <c r="H42" i="15332"/>
  <c r="H42" i="15333"/>
  <c r="H42" i="15335"/>
  <c r="H42" i="15336"/>
  <c r="H42" i="15337"/>
  <c r="H42" i="15338"/>
  <c r="H42" i="15339"/>
  <c r="H42" i="15340"/>
  <c r="H42" i="15326"/>
  <c r="H42" i="15331"/>
  <c r="G42" i="15332"/>
  <c r="G42" i="15333"/>
  <c r="G42" i="15335"/>
  <c r="G42" i="15336"/>
  <c r="G42" i="15337"/>
  <c r="G42" i="15338"/>
  <c r="G42" i="15339"/>
  <c r="G42" i="15340"/>
  <c r="G42" i="15326"/>
  <c r="G42" i="15331"/>
  <c r="F42" i="15332"/>
  <c r="F42" i="15333"/>
  <c r="F42" i="15335"/>
  <c r="F42" i="15336"/>
  <c r="F42" i="15337"/>
  <c r="F42" i="15338"/>
  <c r="F42" i="15339"/>
  <c r="F42" i="15340"/>
  <c r="F42" i="15326"/>
  <c r="F42" i="15331"/>
  <c r="G6" i="15330" l="1"/>
  <c r="G6" i="15331"/>
  <c r="G6" i="15332"/>
  <c r="G6" i="15333"/>
  <c r="G6" i="15335"/>
  <c r="G6" i="15336"/>
  <c r="G6" i="15337"/>
  <c r="G6" i="15338"/>
  <c r="G6" i="15339"/>
  <c r="G6" i="15340"/>
  <c r="G6" i="15326"/>
  <c r="G6" i="15328"/>
  <c r="H42" i="15328" l="1"/>
  <c r="H42" i="15330"/>
  <c r="G42" i="15328"/>
  <c r="G42" i="15330"/>
  <c r="I42" i="15328"/>
  <c r="I42" i="15330"/>
  <c r="F8" i="15341" l="1"/>
  <c r="H3" i="15330" l="1"/>
  <c r="H3" i="15331"/>
  <c r="H3" i="15332"/>
  <c r="H3" i="15333"/>
  <c r="H3" i="15335"/>
  <c r="H3" i="15336"/>
  <c r="H3" i="15337"/>
  <c r="H3" i="15338"/>
  <c r="H3" i="15339"/>
  <c r="H3" i="15340"/>
  <c r="H3" i="15326"/>
  <c r="H3" i="15328"/>
  <c r="G4" i="15330" l="1"/>
  <c r="G4" i="15331"/>
  <c r="G4" i="15332"/>
  <c r="G4" i="15333"/>
  <c r="G4" i="15335"/>
  <c r="G4" i="15336"/>
  <c r="G4" i="15337"/>
  <c r="G4" i="15338"/>
  <c r="G4" i="15339"/>
  <c r="G4" i="15340"/>
  <c r="G4" i="15326"/>
  <c r="G4" i="15328"/>
  <c r="E4" i="15330"/>
  <c r="E4" i="15331"/>
  <c r="E4" i="15332"/>
  <c r="E4" i="15333"/>
  <c r="E4" i="15335"/>
  <c r="E4" i="15336"/>
  <c r="E4" i="15337"/>
  <c r="E4" i="15338"/>
  <c r="E4" i="15339"/>
  <c r="E4" i="15340"/>
  <c r="E4" i="15326"/>
  <c r="E4" i="15328"/>
  <c r="E7" i="15340"/>
  <c r="E7" i="15339"/>
  <c r="E7" i="15338"/>
  <c r="E7" i="15337"/>
  <c r="E7" i="15336"/>
  <c r="E7" i="15335"/>
  <c r="E7" i="15333"/>
  <c r="E7" i="15332"/>
  <c r="E7" i="15331"/>
  <c r="F42" i="15330" l="1"/>
  <c r="E7" i="15330"/>
  <c r="F42" i="15328"/>
  <c r="E7" i="15328"/>
  <c r="D6" i="15327"/>
  <c r="H2" i="15327"/>
  <c r="H13" i="15327" s="1"/>
  <c r="J13" i="15327" s="1"/>
  <c r="E6" i="15327" l="1"/>
  <c r="A2" i="15328" s="1"/>
  <c r="A1" i="15328"/>
  <c r="H4" i="15327"/>
  <c r="J4" i="15327" s="1"/>
  <c r="H8" i="15327"/>
  <c r="J8" i="15327" s="1"/>
  <c r="H12" i="15327"/>
  <c r="J12" i="15327" s="1"/>
  <c r="H14" i="15327"/>
  <c r="J14" i="15327" s="1"/>
  <c r="H15" i="15327"/>
  <c r="J15" i="15327" s="1"/>
  <c r="H16" i="15327"/>
  <c r="J16" i="15327" s="1"/>
  <c r="D7" i="15327"/>
  <c r="A1" i="15330" s="1"/>
  <c r="H5" i="15327"/>
  <c r="H7" i="15327"/>
  <c r="J7" i="15327" s="1"/>
  <c r="F3" i="15330" l="1"/>
  <c r="A42" i="15330" s="1"/>
  <c r="A11" i="15330"/>
  <c r="F3" i="15328"/>
  <c r="A42" i="15328" s="1"/>
  <c r="A11" i="15328"/>
  <c r="H10" i="15327"/>
  <c r="J10" i="15327" s="1"/>
  <c r="H9" i="15327"/>
  <c r="J9" i="15327" s="1"/>
  <c r="H6" i="15327"/>
  <c r="J6" i="15327" s="1"/>
  <c r="H11" i="15327"/>
  <c r="J11" i="15327" s="1"/>
  <c r="J5" i="15327"/>
  <c r="E7" i="15327"/>
  <c r="A2" i="15330" s="1"/>
  <c r="D8" i="15327"/>
  <c r="A1" i="15331" s="1"/>
  <c r="B11" i="15328" l="1"/>
  <c r="A12" i="15328"/>
  <c r="A11" i="15331"/>
  <c r="F3" i="15331"/>
  <c r="A42" i="15331" s="1"/>
  <c r="B11" i="15330"/>
  <c r="A12" i="15330"/>
  <c r="E8" i="15327"/>
  <c r="A2" i="15331" s="1"/>
  <c r="D9" i="15327"/>
  <c r="A1" i="15332" s="1"/>
  <c r="A12" i="15331" l="1"/>
  <c r="B11" i="15331"/>
  <c r="F3" i="15332"/>
  <c r="A42" i="15332" s="1"/>
  <c r="A11" i="15332"/>
  <c r="B12" i="15330"/>
  <c r="A13" i="15330"/>
  <c r="A13" i="15328"/>
  <c r="B12" i="15328"/>
  <c r="E9" i="15327"/>
  <c r="A2" i="15332" s="1"/>
  <c r="D10" i="15327"/>
  <c r="A1" i="15333" s="1"/>
  <c r="A13" i="15331" l="1"/>
  <c r="B12" i="15331"/>
  <c r="A11" i="15333"/>
  <c r="F3" i="15333"/>
  <c r="A42" i="15333" s="1"/>
  <c r="A12" i="15332"/>
  <c r="B11" i="15332"/>
  <c r="B13" i="15328"/>
  <c r="A14" i="15328"/>
  <c r="A14" i="15330"/>
  <c r="B13" i="15330"/>
  <c r="E10" i="15327"/>
  <c r="A2" i="15333" s="1"/>
  <c r="D11" i="15327"/>
  <c r="A1" i="15335" s="1"/>
  <c r="B12" i="15332" l="1"/>
  <c r="A13" i="15332"/>
  <c r="B14" i="15330"/>
  <c r="A15" i="15330"/>
  <c r="A14" i="15331"/>
  <c r="B13" i="15331"/>
  <c r="A15" i="15328"/>
  <c r="B14" i="15328"/>
  <c r="B11" i="15333"/>
  <c r="A12" i="15333"/>
  <c r="A11" i="15335"/>
  <c r="F3" i="15335"/>
  <c r="A42" i="15335" s="1"/>
  <c r="E11" i="15327"/>
  <c r="A2" i="15335" s="1"/>
  <c r="D12" i="15327"/>
  <c r="A1" i="15336" s="1"/>
  <c r="A16" i="15330" l="1"/>
  <c r="B15" i="15330"/>
  <c r="A12" i="15335"/>
  <c r="B11" i="15335"/>
  <c r="B15" i="15328"/>
  <c r="A16" i="15328"/>
  <c r="A15" i="15331"/>
  <c r="B14" i="15331"/>
  <c r="A11" i="15336"/>
  <c r="F3" i="15336"/>
  <c r="A42" i="15336" s="1"/>
  <c r="B12" i="15333"/>
  <c r="A13" i="15333"/>
  <c r="B13" i="15332"/>
  <c r="A14" i="15332"/>
  <c r="E12" i="15327"/>
  <c r="A2" i="15336" s="1"/>
  <c r="D13" i="15327"/>
  <c r="A1" i="15337" s="1"/>
  <c r="B11" i="15336" l="1"/>
  <c r="A12" i="15336"/>
  <c r="A17" i="15330"/>
  <c r="B16" i="15330"/>
  <c r="A14" i="15333"/>
  <c r="B13" i="15333"/>
  <c r="B15" i="15331"/>
  <c r="A16" i="15331"/>
  <c r="B12" i="15335"/>
  <c r="A13" i="15335"/>
  <c r="F3" i="15337"/>
  <c r="A42" i="15337" s="1"/>
  <c r="A11" i="15337"/>
  <c r="B14" i="15332"/>
  <c r="A15" i="15332"/>
  <c r="A17" i="15328"/>
  <c r="B16" i="15328"/>
  <c r="E13" i="15327"/>
  <c r="A2" i="15337" s="1"/>
  <c r="D14" i="15327"/>
  <c r="A1" i="15338" s="1"/>
  <c r="A15" i="15333" l="1"/>
  <c r="B14" i="15333"/>
  <c r="B11" i="15337"/>
  <c r="A12" i="15337"/>
  <c r="A17" i="15331"/>
  <c r="B16" i="15331"/>
  <c r="A18" i="15330"/>
  <c r="B17" i="15330"/>
  <c r="A11" i="15338"/>
  <c r="F3" i="15338"/>
  <c r="A42" i="15338" s="1"/>
  <c r="B17" i="15328"/>
  <c r="A18" i="15328"/>
  <c r="A16" i="15332"/>
  <c r="B15" i="15332"/>
  <c r="B13" i="15335"/>
  <c r="A14" i="15335"/>
  <c r="B12" i="15336"/>
  <c r="A13" i="15336"/>
  <c r="E14" i="15327"/>
  <c r="A2" i="15338" s="1"/>
  <c r="D15" i="15327"/>
  <c r="A1" i="15339" s="1"/>
  <c r="A17" i="15332" l="1"/>
  <c r="B16" i="15332"/>
  <c r="B11" i="15338"/>
  <c r="A12" i="15338"/>
  <c r="A18" i="15331"/>
  <c r="B17" i="15331"/>
  <c r="A16" i="15333"/>
  <c r="B15" i="15333"/>
  <c r="B14" i="15335"/>
  <c r="A15" i="15335"/>
  <c r="A19" i="15328"/>
  <c r="B18" i="15328"/>
  <c r="A13" i="15337"/>
  <c r="B12" i="15337"/>
  <c r="B18" i="15330"/>
  <c r="A19" i="15330"/>
  <c r="F3" i="15339"/>
  <c r="A42" i="15339" s="1"/>
  <c r="A11" i="15339"/>
  <c r="A14" i="15336"/>
  <c r="B13" i="15336"/>
  <c r="E15" i="15327"/>
  <c r="A2" i="15339" s="1"/>
  <c r="D16" i="15327"/>
  <c r="A1" i="15340" s="1"/>
  <c r="F3" i="15340" l="1"/>
  <c r="A42" i="15340" s="1"/>
  <c r="A11" i="15340"/>
  <c r="A20" i="15330"/>
  <c r="B19" i="15330"/>
  <c r="B12" i="15338"/>
  <c r="A13" i="15338"/>
  <c r="A14" i="15337"/>
  <c r="B13" i="15337"/>
  <c r="B14" i="15336"/>
  <c r="A15" i="15336"/>
  <c r="B19" i="15328"/>
  <c r="A20" i="15328"/>
  <c r="B16" i="15333"/>
  <c r="A17" i="15333"/>
  <c r="A19" i="15331"/>
  <c r="B18" i="15331"/>
  <c r="B17" i="15332"/>
  <c r="A18" i="15332"/>
  <c r="B11" i="15339"/>
  <c r="A12" i="15339"/>
  <c r="B15" i="15335"/>
  <c r="A16" i="15335"/>
  <c r="D17" i="15327"/>
  <c r="A1" i="15326" s="1"/>
  <c r="E16" i="15327"/>
  <c r="A2" i="15340" s="1"/>
  <c r="A13" i="15339" l="1"/>
  <c r="B12" i="15339"/>
  <c r="B19" i="15331"/>
  <c r="A20" i="15331"/>
  <c r="B14" i="15337"/>
  <c r="A15" i="15337"/>
  <c r="B20" i="15330"/>
  <c r="A21" i="15330"/>
  <c r="A11" i="15326"/>
  <c r="B11" i="15326" s="1"/>
  <c r="F3" i="15326"/>
  <c r="A42" i="15326" s="1"/>
  <c r="A21" i="15328"/>
  <c r="B20" i="15328"/>
  <c r="A17" i="15335"/>
  <c r="B16" i="15335"/>
  <c r="A19" i="15332"/>
  <c r="B18" i="15332"/>
  <c r="A18" i="15333"/>
  <c r="B17" i="15333"/>
  <c r="A16" i="15336"/>
  <c r="B15" i="15336"/>
  <c r="A14" i="15338"/>
  <c r="B13" i="15338"/>
  <c r="A12" i="15340"/>
  <c r="B11" i="15340"/>
  <c r="E17" i="15327"/>
  <c r="A2" i="15326" s="1"/>
  <c r="D18" i="15327"/>
  <c r="E18" i="15327" s="1"/>
  <c r="B18" i="15333" l="1"/>
  <c r="A19" i="15333"/>
  <c r="A14" i="15339"/>
  <c r="B13" i="15339"/>
  <c r="A22" i="15330"/>
  <c r="B21" i="15330"/>
  <c r="A21" i="15331"/>
  <c r="B20" i="15331"/>
  <c r="A13" i="15340"/>
  <c r="B12" i="15340"/>
  <c r="B16" i="15336"/>
  <c r="A17" i="15336"/>
  <c r="A20" i="15332"/>
  <c r="B19" i="15332"/>
  <c r="B21" i="15328"/>
  <c r="A22" i="15328"/>
  <c r="B14" i="15338"/>
  <c r="A15" i="15338"/>
  <c r="A18" i="15335"/>
  <c r="B17" i="15335"/>
  <c r="A16" i="15337"/>
  <c r="B15" i="15337"/>
  <c r="E7" i="15326"/>
  <c r="D8" i="15341"/>
  <c r="C8" i="15341"/>
  <c r="E8" i="15341"/>
  <c r="A12" i="15326"/>
  <c r="B12" i="15326" s="1"/>
  <c r="D11" i="15341" l="1"/>
  <c r="A21" i="15332"/>
  <c r="B20" i="15332"/>
  <c r="B13" i="15340"/>
  <c r="A14" i="15340"/>
  <c r="B22" i="15330"/>
  <c r="A23" i="15330"/>
  <c r="A23" i="15328"/>
  <c r="B22" i="15328"/>
  <c r="B17" i="15336"/>
  <c r="A18" i="15336"/>
  <c r="A13" i="15326"/>
  <c r="B13" i="15326" s="1"/>
  <c r="A19" i="15335"/>
  <c r="B18" i="15335"/>
  <c r="A22" i="15331"/>
  <c r="B21" i="15331"/>
  <c r="B14" i="15339"/>
  <c r="A15" i="15339"/>
  <c r="B16" i="15337"/>
  <c r="A17" i="15337"/>
  <c r="A16" i="15338"/>
  <c r="B15" i="15338"/>
  <c r="A20" i="15333"/>
  <c r="B19" i="15333"/>
  <c r="A14" i="15326" l="1"/>
  <c r="A15" i="15326" s="1"/>
  <c r="B19" i="15335"/>
  <c r="A20" i="15335"/>
  <c r="B21" i="15332"/>
  <c r="A22" i="15332"/>
  <c r="B17" i="15337"/>
  <c r="A18" i="15337"/>
  <c r="B23" i="15328"/>
  <c r="A24" i="15328"/>
  <c r="A15" i="15340"/>
  <c r="B14" i="15340"/>
  <c r="B20" i="15333"/>
  <c r="A21" i="15333"/>
  <c r="A23" i="15331"/>
  <c r="B22" i="15331"/>
  <c r="B18" i="15336"/>
  <c r="A19" i="15336"/>
  <c r="B16" i="15338"/>
  <c r="A17" i="15338"/>
  <c r="B15" i="15339"/>
  <c r="A16" i="15339"/>
  <c r="A24" i="15330"/>
  <c r="B23" i="15330"/>
  <c r="B14" i="15326" l="1"/>
  <c r="B23" i="15331"/>
  <c r="A24" i="15331"/>
  <c r="A16" i="15340"/>
  <c r="B15" i="15340"/>
  <c r="B16" i="15339"/>
  <c r="A17" i="15339"/>
  <c r="A20" i="15336"/>
  <c r="B19" i="15336"/>
  <c r="A22" i="15333"/>
  <c r="B21" i="15333"/>
  <c r="A25" i="15328"/>
  <c r="B24" i="15328"/>
  <c r="A23" i="15332"/>
  <c r="B22" i="15332"/>
  <c r="B24" i="15330"/>
  <c r="A25" i="15330"/>
  <c r="B17" i="15338"/>
  <c r="A18" i="15338"/>
  <c r="B18" i="15337"/>
  <c r="A19" i="15337"/>
  <c r="A21" i="15335"/>
  <c r="B20" i="15335"/>
  <c r="A16" i="15326"/>
  <c r="B15" i="15326"/>
  <c r="A20" i="15337" l="1"/>
  <c r="B19" i="15337"/>
  <c r="A26" i="15330"/>
  <c r="B25" i="15330"/>
  <c r="B25" i="15328"/>
  <c r="A26" i="15328"/>
  <c r="B20" i="15336"/>
  <c r="A21" i="15336"/>
  <c r="A17" i="15340"/>
  <c r="B16" i="15340"/>
  <c r="A22" i="15335"/>
  <c r="B21" i="15335"/>
  <c r="A24" i="15332"/>
  <c r="B23" i="15332"/>
  <c r="B22" i="15333"/>
  <c r="A23" i="15333"/>
  <c r="B18" i="15338"/>
  <c r="A19" i="15338"/>
  <c r="B17" i="15339"/>
  <c r="A18" i="15339"/>
  <c r="A25" i="15331"/>
  <c r="B24" i="15331"/>
  <c r="A17" i="15326"/>
  <c r="B16" i="15326"/>
  <c r="A25" i="15332" l="1"/>
  <c r="B24" i="15332"/>
  <c r="B17" i="15340"/>
  <c r="A18" i="15340"/>
  <c r="B20" i="15337"/>
  <c r="A21" i="15337"/>
  <c r="B18" i="15339"/>
  <c r="A19" i="15339"/>
  <c r="A24" i="15333"/>
  <c r="B23" i="15333"/>
  <c r="B21" i="15336"/>
  <c r="A22" i="15336"/>
  <c r="A23" i="15335"/>
  <c r="B22" i="15335"/>
  <c r="A27" i="15330"/>
  <c r="B26" i="15330"/>
  <c r="A26" i="15331"/>
  <c r="B25" i="15331"/>
  <c r="A20" i="15338"/>
  <c r="B19" i="15338"/>
  <c r="B26" i="15328"/>
  <c r="A27" i="15328"/>
  <c r="A18" i="15326"/>
  <c r="B17" i="15326"/>
  <c r="A27" i="15331" l="1"/>
  <c r="B26" i="15331"/>
  <c r="A24" i="15335"/>
  <c r="B23" i="15335"/>
  <c r="B24" i="15333"/>
  <c r="A25" i="15333"/>
  <c r="B22" i="15336"/>
  <c r="A23" i="15336"/>
  <c r="B19" i="15339"/>
  <c r="A20" i="15339"/>
  <c r="A19" i="15340"/>
  <c r="B18" i="15340"/>
  <c r="B25" i="15332"/>
  <c r="A26" i="15332"/>
  <c r="B20" i="15338"/>
  <c r="A21" i="15338"/>
  <c r="A28" i="15330"/>
  <c r="B27" i="15330"/>
  <c r="B27" i="15328"/>
  <c r="A28" i="15328"/>
  <c r="B21" i="15337"/>
  <c r="A22" i="15337"/>
  <c r="A19" i="15326"/>
  <c r="B18" i="15326"/>
  <c r="B28" i="15328" l="1"/>
  <c r="A29" i="15328"/>
  <c r="B21" i="15338"/>
  <c r="A22" i="15338"/>
  <c r="A24" i="15336"/>
  <c r="B23" i="15336"/>
  <c r="A20" i="15340"/>
  <c r="B19" i="15340"/>
  <c r="A25" i="15335"/>
  <c r="B24" i="15335"/>
  <c r="A29" i="15330"/>
  <c r="B28" i="15330"/>
  <c r="B27" i="15331"/>
  <c r="A28" i="15331"/>
  <c r="B22" i="15337"/>
  <c r="A23" i="15337"/>
  <c r="A27" i="15332"/>
  <c r="B26" i="15332"/>
  <c r="B20" i="15339"/>
  <c r="A21" i="15339"/>
  <c r="A26" i="15333"/>
  <c r="B25" i="15333"/>
  <c r="A20" i="15326"/>
  <c r="B19" i="15326"/>
  <c r="B25" i="15335" l="1"/>
  <c r="A26" i="15335"/>
  <c r="B24" i="15336"/>
  <c r="A25" i="15336"/>
  <c r="B21" i="15339"/>
  <c r="A22" i="15339"/>
  <c r="A24" i="15337"/>
  <c r="B23" i="15337"/>
  <c r="B22" i="15338"/>
  <c r="A23" i="15338"/>
  <c r="A30" i="15330"/>
  <c r="B29" i="15330"/>
  <c r="A21" i="15340"/>
  <c r="B20" i="15340"/>
  <c r="B26" i="15333"/>
  <c r="A27" i="15333"/>
  <c r="B27" i="15332"/>
  <c r="A28" i="15332"/>
  <c r="B28" i="15331"/>
  <c r="A29" i="15331"/>
  <c r="B29" i="15328"/>
  <c r="A30" i="15328"/>
  <c r="A21" i="15326"/>
  <c r="B20" i="15326"/>
  <c r="A30" i="15331" l="1"/>
  <c r="B29" i="15331"/>
  <c r="A28" i="15333"/>
  <c r="B27" i="15333"/>
  <c r="B25" i="15336"/>
  <c r="A26" i="15336"/>
  <c r="A31" i="15330"/>
  <c r="B30" i="15330"/>
  <c r="B24" i="15337"/>
  <c r="A25" i="15337"/>
  <c r="B21" i="15340"/>
  <c r="A22" i="15340"/>
  <c r="B30" i="15328"/>
  <c r="A31" i="15328"/>
  <c r="A29" i="15332"/>
  <c r="B28" i="15332"/>
  <c r="A24" i="15338"/>
  <c r="B23" i="15338"/>
  <c r="B22" i="15339"/>
  <c r="A23" i="15339"/>
  <c r="A27" i="15335"/>
  <c r="B26" i="15335"/>
  <c r="A22" i="15326"/>
  <c r="B21" i="15326"/>
  <c r="A28" i="15335" l="1"/>
  <c r="B27" i="15335"/>
  <c r="B24" i="15338"/>
  <c r="A25" i="15338"/>
  <c r="B23" i="15339"/>
  <c r="A24" i="15339"/>
  <c r="A23" i="15340"/>
  <c r="B22" i="15340"/>
  <c r="B30" i="15331"/>
  <c r="A31" i="15331"/>
  <c r="B29" i="15332"/>
  <c r="A30" i="15332"/>
  <c r="A32" i="15330"/>
  <c r="B31" i="15330"/>
  <c r="B28" i="15333"/>
  <c r="A29" i="15333"/>
  <c r="B31" i="15328"/>
  <c r="A32" i="15328"/>
  <c r="B25" i="15337"/>
  <c r="A26" i="15337"/>
  <c r="B26" i="15336"/>
  <c r="A27" i="15336"/>
  <c r="A23" i="15326"/>
  <c r="B22" i="15326"/>
  <c r="A33" i="15330" l="1"/>
  <c r="B32" i="15330"/>
  <c r="A29" i="15335"/>
  <c r="B28" i="15335"/>
  <c r="B26" i="15337"/>
  <c r="A27" i="15337"/>
  <c r="B29" i="15333"/>
  <c r="A30" i="15333"/>
  <c r="A31" i="15332"/>
  <c r="B30" i="15332"/>
  <c r="B25" i="15338"/>
  <c r="A26" i="15338"/>
  <c r="A24" i="15340"/>
  <c r="B23" i="15340"/>
  <c r="A28" i="15336"/>
  <c r="B27" i="15336"/>
  <c r="B32" i="15328"/>
  <c r="A33" i="15328"/>
  <c r="B31" i="15331"/>
  <c r="A32" i="15331"/>
  <c r="B24" i="15339"/>
  <c r="A25" i="15339"/>
  <c r="A24" i="15326"/>
  <c r="B23" i="15326"/>
  <c r="A34" i="15330" l="1"/>
  <c r="B33" i="15330"/>
  <c r="B32" i="15331"/>
  <c r="A33" i="15331"/>
  <c r="B26" i="15338"/>
  <c r="A27" i="15338"/>
  <c r="B30" i="15333"/>
  <c r="A31" i="15333"/>
  <c r="A25" i="15340"/>
  <c r="B24" i="15340"/>
  <c r="B28" i="15336"/>
  <c r="A29" i="15336"/>
  <c r="B29" i="15335"/>
  <c r="A30" i="15335"/>
  <c r="A32" i="15332"/>
  <c r="B31" i="15332"/>
  <c r="B25" i="15339"/>
  <c r="A26" i="15339"/>
  <c r="B33" i="15328"/>
  <c r="A34" i="15328"/>
  <c r="A28" i="15337"/>
  <c r="B27" i="15337"/>
  <c r="A25" i="15326"/>
  <c r="B24" i="15326"/>
  <c r="B25" i="15340" l="1"/>
  <c r="A26" i="15340"/>
  <c r="A35" i="15330"/>
  <c r="B34" i="15330"/>
  <c r="B34" i="15328"/>
  <c r="A35" i="15328"/>
  <c r="A30" i="15336"/>
  <c r="B29" i="15336"/>
  <c r="B31" i="15333"/>
  <c r="A32" i="15333"/>
  <c r="B33" i="15331"/>
  <c r="A34" i="15331"/>
  <c r="A29" i="15337"/>
  <c r="B28" i="15337"/>
  <c r="A33" i="15332"/>
  <c r="B32" i="15332"/>
  <c r="B26" i="15339"/>
  <c r="A27" i="15339"/>
  <c r="A31" i="15335"/>
  <c r="B30" i="15335"/>
  <c r="B27" i="15338"/>
  <c r="A28" i="15338"/>
  <c r="A26" i="15326"/>
  <c r="B25" i="15326"/>
  <c r="B34" i="15331" l="1"/>
  <c r="A35" i="15331"/>
  <c r="B31" i="15335"/>
  <c r="A32" i="15335"/>
  <c r="A34" i="15332"/>
  <c r="B33" i="15332"/>
  <c r="B30" i="15336"/>
  <c r="A31" i="15336"/>
  <c r="A36" i="15330"/>
  <c r="B35" i="15330"/>
  <c r="B29" i="15337"/>
  <c r="A30" i="15337"/>
  <c r="B28" i="15338"/>
  <c r="A29" i="15338"/>
  <c r="B27" i="15339"/>
  <c r="A28" i="15339"/>
  <c r="B32" i="15333"/>
  <c r="A33" i="15333"/>
  <c r="B35" i="15328"/>
  <c r="A36" i="15328"/>
  <c r="A27" i="15340"/>
  <c r="B26" i="15340"/>
  <c r="A27" i="15326"/>
  <c r="B26" i="15326"/>
  <c r="A37" i="15330" l="1"/>
  <c r="B36" i="15330"/>
  <c r="A35" i="15332"/>
  <c r="B34" i="15332"/>
  <c r="A37" i="15328"/>
  <c r="B36" i="15328"/>
  <c r="A29" i="15339"/>
  <c r="B28" i="15339"/>
  <c r="A31" i="15337"/>
  <c r="B30" i="15337"/>
  <c r="B31" i="15336"/>
  <c r="A32" i="15336"/>
  <c r="A33" i="15335"/>
  <c r="B32" i="15335"/>
  <c r="B27" i="15340"/>
  <c r="A28" i="15340"/>
  <c r="B33" i="15333"/>
  <c r="A34" i="15333"/>
  <c r="B29" i="15338"/>
  <c r="A30" i="15338"/>
  <c r="A36" i="15331"/>
  <c r="B35" i="15331"/>
  <c r="A28" i="15326"/>
  <c r="B27" i="15326"/>
  <c r="B30" i="15338" l="1"/>
  <c r="A31" i="15338"/>
  <c r="A29" i="15340"/>
  <c r="B28" i="15340"/>
  <c r="B32" i="15336"/>
  <c r="A33" i="15336"/>
  <c r="A34" i="15335"/>
  <c r="B33" i="15335"/>
  <c r="A32" i="15337"/>
  <c r="B31" i="15337"/>
  <c r="B37" i="15328"/>
  <c r="A38" i="15328"/>
  <c r="A38" i="15330"/>
  <c r="B37" i="15330"/>
  <c r="B29" i="15339"/>
  <c r="A30" i="15339"/>
  <c r="A36" i="15332"/>
  <c r="B35" i="15332"/>
  <c r="B36" i="15331"/>
  <c r="A37" i="15331"/>
  <c r="B34" i="15333"/>
  <c r="A35" i="15333"/>
  <c r="A29" i="15326"/>
  <c r="B28" i="15326"/>
  <c r="B37" i="15331" l="1"/>
  <c r="A38" i="15331"/>
  <c r="A31" i="15339"/>
  <c r="B30" i="15339"/>
  <c r="A39" i="15328"/>
  <c r="B38" i="15328"/>
  <c r="A35" i="15335"/>
  <c r="B34" i="15335"/>
  <c r="A30" i="15340"/>
  <c r="B29" i="15340"/>
  <c r="A37" i="15332"/>
  <c r="B36" i="15332"/>
  <c r="B38" i="15330"/>
  <c r="A33" i="15337"/>
  <c r="B32" i="15337"/>
  <c r="B35" i="15333"/>
  <c r="A36" i="15333"/>
  <c r="B33" i="15336"/>
  <c r="A34" i="15336"/>
  <c r="A32" i="15338"/>
  <c r="B31" i="15338"/>
  <c r="A30" i="15326"/>
  <c r="B29" i="15326"/>
  <c r="B32" i="15338" l="1"/>
  <c r="A33" i="15338"/>
  <c r="B34" i="15336"/>
  <c r="A35" i="15336"/>
  <c r="A31" i="15340"/>
  <c r="B30" i="15340"/>
  <c r="B39" i="15328"/>
  <c r="A40" i="15328"/>
  <c r="B33" i="15337"/>
  <c r="A34" i="15337"/>
  <c r="A38" i="15332"/>
  <c r="B37" i="15332"/>
  <c r="B35" i="15335"/>
  <c r="A36" i="15335"/>
  <c r="B31" i="15339"/>
  <c r="A32" i="15339"/>
  <c r="B36" i="15333"/>
  <c r="A37" i="15333"/>
  <c r="A39" i="15331"/>
  <c r="B38" i="15331"/>
  <c r="A31" i="15326"/>
  <c r="B30" i="15326"/>
  <c r="B31" i="15340" l="1"/>
  <c r="A32" i="15340"/>
  <c r="A33" i="15339"/>
  <c r="B32" i="15339"/>
  <c r="A41" i="15328"/>
  <c r="B41" i="15328" s="1"/>
  <c r="B40" i="15328"/>
  <c r="A36" i="15336"/>
  <c r="B35" i="15336"/>
  <c r="B39" i="15331"/>
  <c r="A40" i="15331"/>
  <c r="A39" i="15332"/>
  <c r="B38" i="15332"/>
  <c r="B37" i="15333"/>
  <c r="A38" i="15333"/>
  <c r="A37" i="15335"/>
  <c r="B36" i="15335"/>
  <c r="A35" i="15337"/>
  <c r="B34" i="15337"/>
  <c r="A34" i="15338"/>
  <c r="B33" i="15338"/>
  <c r="A32" i="15326"/>
  <c r="B31" i="15326"/>
  <c r="A41" i="15331" l="1"/>
  <c r="B41" i="15331" s="1"/>
  <c r="B40" i="15331"/>
  <c r="A36" i="15337"/>
  <c r="B35" i="15337"/>
  <c r="B36" i="15336"/>
  <c r="A37" i="15336"/>
  <c r="B33" i="15339"/>
  <c r="A34" i="15339"/>
  <c r="B38" i="15333"/>
  <c r="A39" i="15333"/>
  <c r="A33" i="15340"/>
  <c r="B32" i="15340"/>
  <c r="B34" i="15338"/>
  <c r="A35" i="15338"/>
  <c r="B37" i="15335"/>
  <c r="A38" i="15335"/>
  <c r="A40" i="15332"/>
  <c r="B39" i="15332"/>
  <c r="A33" i="15326"/>
  <c r="B32" i="15326"/>
  <c r="A35" i="15339" l="1"/>
  <c r="B34" i="15339"/>
  <c r="A34" i="15340"/>
  <c r="B33" i="15340"/>
  <c r="A37" i="15337"/>
  <c r="B36" i="15337"/>
  <c r="B40" i="15332"/>
  <c r="A39" i="15335"/>
  <c r="B38" i="15335"/>
  <c r="A36" i="15338"/>
  <c r="B35" i="15338"/>
  <c r="A40" i="15333"/>
  <c r="B39" i="15333"/>
  <c r="B37" i="15336"/>
  <c r="A38" i="15336"/>
  <c r="A34" i="15326"/>
  <c r="B33" i="15326"/>
  <c r="B40" i="15333" l="1"/>
  <c r="A41" i="15333"/>
  <c r="B41" i="15333" s="1"/>
  <c r="B35" i="15339"/>
  <c r="A36" i="15339"/>
  <c r="B38" i="15336"/>
  <c r="A39" i="15336"/>
  <c r="B36" i="15338"/>
  <c r="A37" i="15338"/>
  <c r="A35" i="15340"/>
  <c r="B34" i="15340"/>
  <c r="B39" i="15335"/>
  <c r="A40" i="15335"/>
  <c r="B37" i="15337"/>
  <c r="A38" i="15337"/>
  <c r="A35" i="15326"/>
  <c r="B34" i="15326"/>
  <c r="B35" i="15340" l="1"/>
  <c r="A36" i="15340"/>
  <c r="B40" i="15335"/>
  <c r="A38" i="15338"/>
  <c r="B37" i="15338"/>
  <c r="A37" i="15339"/>
  <c r="B36" i="15339"/>
  <c r="A39" i="15337"/>
  <c r="B38" i="15337"/>
  <c r="A40" i="15336"/>
  <c r="B39" i="15336"/>
  <c r="A36" i="15326"/>
  <c r="B35" i="15326"/>
  <c r="B40" i="15336" l="1"/>
  <c r="A41" i="15336"/>
  <c r="B41" i="15336" s="1"/>
  <c r="B37" i="15339"/>
  <c r="A38" i="15339"/>
  <c r="A37" i="15340"/>
  <c r="B36" i="15340"/>
  <c r="A40" i="15337"/>
  <c r="B39" i="15337"/>
  <c r="B38" i="15338"/>
  <c r="A39" i="15338"/>
  <c r="A37" i="15326"/>
  <c r="B36" i="15326"/>
  <c r="A39" i="15339" l="1"/>
  <c r="B38" i="15339"/>
  <c r="B37" i="15340"/>
  <c r="A38" i="15340"/>
  <c r="B40" i="15337"/>
  <c r="A41" i="15337"/>
  <c r="B41" i="15337" s="1"/>
  <c r="A40" i="15338"/>
  <c r="B39" i="15338"/>
  <c r="A38" i="15326"/>
  <c r="B37" i="15326"/>
  <c r="A39" i="15340" l="1"/>
  <c r="B38" i="15340"/>
  <c r="B40" i="15338"/>
  <c r="B39" i="15339"/>
  <c r="A40" i="15339"/>
  <c r="A39" i="15326"/>
  <c r="B38" i="15326"/>
  <c r="B39" i="15340" l="1"/>
  <c r="A40" i="15340"/>
  <c r="A41" i="15339"/>
  <c r="B41" i="15339" s="1"/>
  <c r="B40" i="15339"/>
  <c r="A40" i="15326"/>
  <c r="B39" i="15326"/>
  <c r="B40" i="15340" l="1"/>
  <c r="A41" i="15326"/>
  <c r="B41" i="15326" s="1"/>
  <c r="B40" i="15326"/>
</calcChain>
</file>

<file path=xl/sharedStrings.xml><?xml version="1.0" encoding="utf-8"?>
<sst xmlns="http://schemas.openxmlformats.org/spreadsheetml/2006/main" count="311" uniqueCount="86">
  <si>
    <t xml:space="preserve">14 premières heures </t>
  </si>
  <si>
    <t>Date</t>
  </si>
  <si>
    <t>Dimanches     &amp;                  jours fériés</t>
  </si>
  <si>
    <t>Heures de nuit            (22h à 7h)</t>
  </si>
  <si>
    <t>Horaire</t>
  </si>
  <si>
    <t>OBJET</t>
  </si>
  <si>
    <t>Nom :</t>
  </si>
  <si>
    <t>Service :</t>
  </si>
  <si>
    <t>Prénom :</t>
  </si>
  <si>
    <r>
      <t xml:space="preserve">                                                            </t>
    </r>
    <r>
      <rPr>
        <b/>
        <sz val="11"/>
        <rFont val="Arial"/>
        <family val="2"/>
      </rPr>
      <t xml:space="preserve">du mois : </t>
    </r>
  </si>
  <si>
    <t>Nombre d'heures supp faites</t>
  </si>
  <si>
    <t>Grade :</t>
  </si>
  <si>
    <t>Modifié le</t>
  </si>
  <si>
    <t>Agents</t>
  </si>
  <si>
    <t>date d'entrée</t>
  </si>
  <si>
    <t>Jours fériés</t>
  </si>
  <si>
    <t xml:space="preserve">   semaine</t>
  </si>
  <si>
    <t>Premier de l'An</t>
  </si>
  <si>
    <t>start</t>
  </si>
  <si>
    <t>stop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</si>
  <si>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</si>
  <si>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</si>
  <si>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</si>
  <si>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</si>
  <si>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</si>
  <si>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</si>
  <si>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</si>
  <si>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</si>
  <si>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</si>
  <si>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</si>
  <si>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</si>
  <si>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</si>
  <si>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</si>
  <si>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</si>
  <si>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</si>
  <si>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</si>
  <si>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</si>
  <si>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</si>
  <si>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</si>
  <si>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</si>
  <si>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</si>
  <si>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</si>
  <si>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</si>
  <si>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</si>
  <si>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Police Municipale</t>
  </si>
  <si>
    <t>TOTAL ANNUEL</t>
  </si>
  <si>
    <t>ETAT DES HEURES SUPPLEMENTAIRES A PAYER</t>
  </si>
  <si>
    <t>Au delà des 14 premières heures</t>
  </si>
  <si>
    <t>Signature du DGS</t>
  </si>
  <si>
    <t>14 premières heures</t>
  </si>
  <si>
    <t>Grade</t>
  </si>
  <si>
    <t>BCP</t>
  </si>
  <si>
    <t>Jours</t>
  </si>
  <si>
    <t xml:space="preserve">TOTAUX Heures faites </t>
  </si>
  <si>
    <t>Heures faites</t>
  </si>
  <si>
    <t>David</t>
  </si>
  <si>
    <t>JOUSSEAUME</t>
  </si>
  <si>
    <t>3h30 - 6h</t>
  </si>
  <si>
    <t>PAD 1er de l'an</t>
  </si>
  <si>
    <t>Interpellation Ferme</t>
  </si>
  <si>
    <t>10h - 15h</t>
  </si>
  <si>
    <t>Surveillance marché</t>
  </si>
  <si>
    <t>3h30 - 4h30</t>
  </si>
  <si>
    <t xml:space="preserve"> CEEA GOURDIN + tapage MARTIN</t>
  </si>
  <si>
    <t>15h - 19h</t>
  </si>
  <si>
    <t>OAD Gare</t>
  </si>
  <si>
    <t>10h - 18h</t>
  </si>
  <si>
    <t>Marché + manifestation</t>
  </si>
  <si>
    <t>15h - 22h</t>
  </si>
  <si>
    <t>Election</t>
  </si>
  <si>
    <t>IPM BEKHARI</t>
  </si>
  <si>
    <t>3h30 - 5h</t>
  </si>
  <si>
    <t>Vol roulotte Touareg</t>
  </si>
  <si>
    <t>CEEA Luri</t>
  </si>
  <si>
    <t xml:space="preserve">CEEA </t>
  </si>
  <si>
    <t>Violences avec armes</t>
  </si>
  <si>
    <t>Procédure CEEA</t>
  </si>
  <si>
    <t>22h - 24h</t>
  </si>
  <si>
    <t>Confluence</t>
  </si>
  <si>
    <t>00h-03h30; 22h--24h</t>
  </si>
  <si>
    <t>00h - 03h30</t>
  </si>
  <si>
    <t>Mise en place équipe nuit</t>
  </si>
  <si>
    <t>Confluence; Mise en place équipe nuit</t>
  </si>
  <si>
    <t>00h-03h; 22h-24h</t>
  </si>
  <si>
    <t>3h30 - 5h30</t>
  </si>
  <si>
    <t>Viloences JALO + rédaction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</si>
</sst>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h]:mm"/>
    <numFmt numFmtId="165" formatCode="[$-F800]dddd\,\ mmmm\ dd\,\ yyyy"/>
    <numFmt numFmtId="166" formatCode="\d\d\d\d"/>
  </numFmts>
  <fonts count="21" x14ac:knownFonts="1">
    <font>
      <sz val="10"/>
      <name val="Arial"/>
    </font>
    <font>
      <sz val="10"/>
      <color theme="1"/>
      <name val="Century Gothic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b/>
      <sz val="10"/>
      <color rgb="FFFF0000"/>
      <name val="Arial"/>
      <family val="2"/>
    </font>
    <font>
      <b/>
      <sz val="22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sz val="10"/>
      <color theme="0" tint="-4.9989318521683403E-2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5" xfId="0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164" fontId="0" fillId="0" borderId="11" xfId="0" applyNumberForma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14" fontId="14" fillId="2" borderId="4" xfId="0" applyNumberFormat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165" fontId="13" fillId="0" borderId="5" xfId="0" applyNumberFormat="1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1" fontId="0" fillId="0" borderId="5" xfId="0" applyNumberForma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165" fontId="16" fillId="0" borderId="18" xfId="0" applyNumberFormat="1" applyFont="1" applyBorder="1" applyAlignment="1">
      <alignment horizontal="left"/>
    </xf>
    <xf numFmtId="0" fontId="13" fillId="0" borderId="7" xfId="0" applyFont="1" applyBorder="1" applyAlignment="1">
      <alignment horizontal="center"/>
    </xf>
    <xf numFmtId="1" fontId="0" fillId="0" borderId="18" xfId="0" applyNumberFormat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14" fontId="13" fillId="0" borderId="19" xfId="0" applyNumberFormat="1" applyFont="1" applyBorder="1" applyAlignment="1">
      <alignment horizontal="center"/>
    </xf>
    <xf numFmtId="14" fontId="13" fillId="0" borderId="20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65" fontId="13" fillId="0" borderId="18" xfId="0" applyNumberFormat="1" applyFont="1" applyBorder="1" applyAlignment="1">
      <alignment horizontal="left"/>
    </xf>
    <xf numFmtId="0" fontId="13" fillId="0" borderId="9" xfId="0" applyFont="1" applyBorder="1" applyAlignment="1">
      <alignment horizontal="center"/>
    </xf>
    <xf numFmtId="14" fontId="13" fillId="0" borderId="21" xfId="0" applyNumberFormat="1" applyFont="1" applyBorder="1" applyAlignment="1">
      <alignment horizontal="center"/>
    </xf>
    <xf numFmtId="14" fontId="13" fillId="0" borderId="22" xfId="0" applyNumberFormat="1" applyFont="1" applyBorder="1" applyAlignment="1">
      <alignment horizontal="center"/>
    </xf>
    <xf numFmtId="165" fontId="13" fillId="0" borderId="2" xfId="0" applyNumberFormat="1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1" fontId="0" fillId="0" borderId="2" xfId="0" applyNumberForma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14" fontId="13" fillId="0" borderId="23" xfId="0" applyNumberFormat="1" applyFont="1" applyBorder="1" applyAlignment="1">
      <alignment horizontal="center"/>
    </xf>
    <xf numFmtId="14" fontId="13" fillId="0" borderId="24" xfId="0" applyNumberFormat="1" applyFont="1" applyBorder="1" applyAlignment="1">
      <alignment horizontal="center"/>
    </xf>
    <xf numFmtId="164" fontId="11" fillId="2" borderId="5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 wrapText="1"/>
    </xf>
    <xf numFmtId="164" fontId="2" fillId="5" borderId="4" xfId="0" applyNumberFormat="1" applyFont="1" applyFill="1" applyBorder="1" applyAlignment="1">
      <alignment horizontal="center" vertical="center" wrapText="1"/>
    </xf>
    <xf numFmtId="164" fontId="6" fillId="0" borderId="12" xfId="0" applyNumberFormat="1" applyFont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0" fillId="3" borderId="4" xfId="0" applyNumberForma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 wrapText="1"/>
    </xf>
    <xf numFmtId="164" fontId="0" fillId="2" borderId="4" xfId="0" applyNumberForma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/>
    </xf>
    <xf numFmtId="164" fontId="5" fillId="7" borderId="2" xfId="0" applyNumberFormat="1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6" fillId="0" borderId="27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/>
    </xf>
    <xf numFmtId="164" fontId="2" fillId="7" borderId="15" xfId="0" applyNumberFormat="1" applyFont="1" applyFill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164" fontId="6" fillId="0" borderId="2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64" fontId="5" fillId="3" borderId="18" xfId="0" applyNumberFormat="1" applyFont="1" applyFill="1" applyBorder="1" applyAlignment="1">
      <alignment horizontal="center" vertical="center"/>
    </xf>
    <xf numFmtId="164" fontId="5" fillId="7" borderId="18" xfId="0" applyNumberFormat="1" applyFont="1" applyFill="1" applyBorder="1" applyAlignment="1">
      <alignment horizontal="center" vertical="center"/>
    </xf>
    <xf numFmtId="164" fontId="5" fillId="5" borderId="18" xfId="0" applyNumberFormat="1" applyFont="1" applyFill="1" applyBorder="1" applyAlignment="1">
      <alignment horizontal="center" vertical="center"/>
    </xf>
    <xf numFmtId="164" fontId="5" fillId="2" borderId="18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66" fontId="6" fillId="0" borderId="26" xfId="0" applyNumberFormat="1" applyFont="1" applyBorder="1" applyAlignment="1">
      <alignment horizontal="center" vertical="center"/>
    </xf>
    <xf numFmtId="166" fontId="6" fillId="0" borderId="39" xfId="0" applyNumberFormat="1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7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164" fontId="6" fillId="0" borderId="11" xfId="0" applyNumberFormat="1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64" fontId="6" fillId="0" borderId="28" xfId="0" applyNumberFormat="1" applyFont="1" applyBorder="1" applyAlignment="1">
      <alignment horizontal="center" vertical="center"/>
    </xf>
    <xf numFmtId="164" fontId="6" fillId="0" borderId="30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164" fontId="5" fillId="7" borderId="4" xfId="0" applyNumberFormat="1" applyFont="1" applyFill="1" applyBorder="1" applyAlignment="1">
      <alignment horizontal="center" vertical="center"/>
    </xf>
    <xf numFmtId="164" fontId="5" fillId="5" borderId="4" xfId="0" applyNumberFormat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164" fontId="2" fillId="0" borderId="17" xfId="0" applyNumberFormat="1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bottom" textRotation="0" wrapText="0" indent="0" justifyLastLine="0" shrinkToFit="0" readingOrder="0"/>
    </dxf>
  </dxfs>
  <tableStyles count="1" defaultTableStyle="TableStyleMedium9" defaultPivotStyle="PivotStyleLight16">
    <tableStyle name="Invisible" pivot="0" table="0" count="0" xr9:uid="{27E8E3AB-1BEA-4B1B-A3AF-710A4B6A198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22" fmlaLink="$G$3" max="2050" min="2017" page="10" val="2026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9525</xdr:rowOff>
        </xdr:from>
        <xdr:to>
          <xdr:col>6</xdr:col>
          <xdr:colOff>638175</xdr:colOff>
          <xdr:row>6</xdr:row>
          <xdr:rowOff>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7</xdr:col>
      <xdr:colOff>0</xdr:colOff>
      <xdr:row>20</xdr:row>
      <xdr:rowOff>0</xdr:rowOff>
    </xdr:from>
    <xdr:to>
      <xdr:col>7</xdr:col>
      <xdr:colOff>1543050</xdr:colOff>
      <xdr:row>25</xdr:row>
      <xdr:rowOff>69850</xdr:rowOff>
    </xdr:to>
    <xdr:sp macro="[0]!remiseazero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29350" y="3625850"/>
          <a:ext cx="1543050" cy="863600"/>
        </a:xfrm>
        <a:prstGeom prst="bevel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Effacer le contenu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des feuilles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42</xdr:row>
      <xdr:rowOff>139699</xdr:rowOff>
    </xdr:from>
    <xdr:to>
      <xdr:col>4</xdr:col>
      <xdr:colOff>1838324</xdr:colOff>
      <xdr:row>45</xdr:row>
      <xdr:rowOff>95250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60750" y="8845549"/>
          <a:ext cx="1685924" cy="4762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1238250</xdr:colOff>
      <xdr:row>42</xdr:row>
      <xdr:rowOff>44450</xdr:rowOff>
    </xdr:from>
    <xdr:to>
      <xdr:col>4</xdr:col>
      <xdr:colOff>1581150</xdr:colOff>
      <xdr:row>45</xdr:row>
      <xdr:rowOff>69850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32150" y="8877300"/>
          <a:ext cx="1657350" cy="5461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355600</xdr:colOff>
      <xdr:row>42</xdr:row>
      <xdr:rowOff>76200</xdr:rowOff>
    </xdr:from>
    <xdr:to>
      <xdr:col>4</xdr:col>
      <xdr:colOff>2060574</xdr:colOff>
      <xdr:row>45</xdr:row>
      <xdr:rowOff>12700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63950" y="8820150"/>
          <a:ext cx="1704974" cy="457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355600</xdr:colOff>
      <xdr:row>42</xdr:row>
      <xdr:rowOff>31750</xdr:rowOff>
    </xdr:from>
    <xdr:to>
      <xdr:col>4</xdr:col>
      <xdr:colOff>2032000</xdr:colOff>
      <xdr:row>44</xdr:row>
      <xdr:rowOff>155575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63950" y="8782050"/>
          <a:ext cx="1676400" cy="4476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323850</xdr:colOff>
      <xdr:row>42</xdr:row>
      <xdr:rowOff>63500</xdr:rowOff>
    </xdr:from>
    <xdr:to>
      <xdr:col>4</xdr:col>
      <xdr:colOff>1933574</xdr:colOff>
      <xdr:row>44</xdr:row>
      <xdr:rowOff>133350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32200" y="8896350"/>
          <a:ext cx="1609724" cy="4318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43</xdr:row>
      <xdr:rowOff>0</xdr:rowOff>
    </xdr:from>
    <xdr:to>
      <xdr:col>4</xdr:col>
      <xdr:colOff>1885950</xdr:colOff>
      <xdr:row>45</xdr:row>
      <xdr:rowOff>133350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90925" y="8772525"/>
          <a:ext cx="1638300" cy="457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269875</xdr:colOff>
      <xdr:row>42</xdr:row>
      <xdr:rowOff>101600</xdr:rowOff>
    </xdr:from>
    <xdr:to>
      <xdr:col>4</xdr:col>
      <xdr:colOff>1965324</xdr:colOff>
      <xdr:row>45</xdr:row>
      <xdr:rowOff>22225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78225" y="8845550"/>
          <a:ext cx="1695449" cy="441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7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42</xdr:row>
      <xdr:rowOff>107949</xdr:rowOff>
    </xdr:from>
    <xdr:to>
      <xdr:col>4</xdr:col>
      <xdr:colOff>2066924</xdr:colOff>
      <xdr:row>45</xdr:row>
      <xdr:rowOff>47624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41725" y="8851899"/>
          <a:ext cx="1733549" cy="4603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8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352424</xdr:colOff>
      <xdr:row>42</xdr:row>
      <xdr:rowOff>120650</xdr:rowOff>
    </xdr:from>
    <xdr:to>
      <xdr:col>4</xdr:col>
      <xdr:colOff>2085975</xdr:colOff>
      <xdr:row>45</xdr:row>
      <xdr:rowOff>123825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60774" y="8870950"/>
          <a:ext cx="1733551" cy="4857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9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463550</xdr:colOff>
      <xdr:row>42</xdr:row>
      <xdr:rowOff>114300</xdr:rowOff>
    </xdr:from>
    <xdr:to>
      <xdr:col>4</xdr:col>
      <xdr:colOff>2044700</xdr:colOff>
      <xdr:row>45</xdr:row>
      <xdr:rowOff>34925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71900" y="8858250"/>
          <a:ext cx="1581150" cy="441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A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590550</xdr:colOff>
      <xdr:row>42</xdr:row>
      <xdr:rowOff>82550</xdr:rowOff>
    </xdr:from>
    <xdr:to>
      <xdr:col>4</xdr:col>
      <xdr:colOff>2114550</xdr:colOff>
      <xdr:row>45</xdr:row>
      <xdr:rowOff>69850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98900" y="8915400"/>
          <a:ext cx="1524000" cy="4699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B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390524</xdr:colOff>
      <xdr:row>42</xdr:row>
      <xdr:rowOff>133350</xdr:rowOff>
    </xdr:from>
    <xdr:to>
      <xdr:col>4</xdr:col>
      <xdr:colOff>2076449</xdr:colOff>
      <xdr:row>45</xdr:row>
      <xdr:rowOff>69850</xdr:rowOff>
    </xdr:to>
    <xdr:pic>
      <xdr:nvPicPr>
        <xdr:cNvPr id="2" name="Image 1" descr="Signature.jp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98874" y="8877300"/>
          <a:ext cx="1685925" cy="457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C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3:A16" totalsRowShown="0" headerRowDxfId="2" dataDxfId="1">
  <autoFilter ref="A3:A16" xr:uid="{00000000-0009-0000-0100-000001000000}"/>
  <tableColumns count="1">
    <tableColumn id="1" xr3:uid="{00000000-0010-0000-0000-000001000000}" name="Ag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4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.emf"/><Relationship Id="rId4" Type="http://schemas.openxmlformats.org/officeDocument/2006/relationships/control" Target="../activeX/activeX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5.emf"/><Relationship Id="rId4" Type="http://schemas.openxmlformats.org/officeDocument/2006/relationships/control" Target="../activeX/activeX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6.emf"/><Relationship Id="rId4" Type="http://schemas.openxmlformats.org/officeDocument/2006/relationships/control" Target="../activeX/activeX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6.emf"/><Relationship Id="rId4" Type="http://schemas.openxmlformats.org/officeDocument/2006/relationships/control" Target="../activeX/activeX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image" Target="../media/image1.emf"/><Relationship Id="rId4" Type="http://schemas.openxmlformats.org/officeDocument/2006/relationships/control" Target="../activeX/activeX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0"/>
  <sheetViews>
    <sheetView workbookViewId="0">
      <selection activeCell="H49" sqref="H49"/>
    </sheetView>
  </sheetViews>
  <sheetFormatPr baseColWidth="10" defaultRowHeight="12.75" x14ac:dyDescent="0.2"/>
  <cols>
    <col min="1" max="1" width="20" customWidth="1"/>
    <col min="2" max="2" width="7.7109375" customWidth="1"/>
    <col min="3" max="3" width="14" customWidth="1"/>
    <col min="4" max="4" width="14.7109375" customWidth="1"/>
    <col min="8" max="8" width="29.140625" customWidth="1"/>
    <col min="9" max="9" width="19.7109375" customWidth="1"/>
  </cols>
  <sheetData>
    <row r="1" spans="1:10" ht="13.5" thickBot="1" x14ac:dyDescent="0.25"/>
    <row r="2" spans="1:10" ht="29.25" thickBot="1" x14ac:dyDescent="0.5">
      <c r="H2" s="153">
        <f>Ref_Annee</f>
        <v>2026</v>
      </c>
      <c r="I2" s="154"/>
      <c r="J2" s="155"/>
    </row>
    <row r="3" spans="1:10" ht="27" thickBot="1" x14ac:dyDescent="0.45">
      <c r="A3" s="35" t="s">
        <v>13</v>
      </c>
      <c r="C3" s="36" t="s">
        <v>14</v>
      </c>
      <c r="D3" s="37">
        <v>46023</v>
      </c>
      <c r="G3" s="38">
        <v>2026</v>
      </c>
      <c r="H3" s="19" t="s">
        <v>1</v>
      </c>
      <c r="I3" s="19" t="s">
        <v>15</v>
      </c>
      <c r="J3" s="39" t="s">
        <v>16</v>
      </c>
    </row>
    <row r="4" spans="1:10" ht="14.25" thickBot="1" x14ac:dyDescent="0.3">
      <c r="A4" s="35"/>
      <c r="H4" s="40">
        <f>DATE(H2,1,1)</f>
        <v>46023</v>
      </c>
      <c r="I4" s="41" t="s">
        <v>17</v>
      </c>
      <c r="J4" s="42">
        <f>WEEKNUM(H4)</f>
        <v>1</v>
      </c>
    </row>
    <row r="5" spans="1:10" ht="15.75" thickBot="1" x14ac:dyDescent="0.3">
      <c r="A5" s="123" t="s">
        <v>55</v>
      </c>
      <c r="D5" s="43" t="s">
        <v>18</v>
      </c>
      <c r="E5" s="43" t="s">
        <v>19</v>
      </c>
      <c r="F5" s="44"/>
      <c r="H5" s="45">
        <f>DATE(H2,3,29.56+0.979*MOD(204-11*MOD(H2,19),30)-WEEKDAY(DATE(H2,3,28.56+0.979*MOD(204-11*MOD(H2,19),30))))</f>
        <v>46117</v>
      </c>
      <c r="I5" s="46" t="s">
        <v>20</v>
      </c>
      <c r="J5" s="47">
        <f>WEEKNUM(H5,2)</f>
        <v>14</v>
      </c>
    </row>
    <row r="6" spans="1:10" ht="13.5" x14ac:dyDescent="0.25">
      <c r="A6" s="123" t="s">
        <v>56</v>
      </c>
      <c r="C6" s="48" t="s">
        <v>21</v>
      </c>
      <c r="D6" s="49">
        <f>D3</f>
        <v>46023</v>
      </c>
      <c r="E6" s="50">
        <f>EOMONTH(D6,0)</f>
        <v>46053</v>
      </c>
      <c r="F6" s="51"/>
      <c r="H6" s="52">
        <f>H5+1</f>
        <v>46118</v>
      </c>
      <c r="I6" s="46" t="s">
        <v>22</v>
      </c>
      <c r="J6" s="47">
        <f>WEEKNUM(H6,2)</f>
        <v>15</v>
      </c>
    </row>
    <row r="7" spans="1:10" ht="13.5" x14ac:dyDescent="0.25">
      <c r="A7" s="35"/>
      <c r="C7" s="53" t="s">
        <v>23</v>
      </c>
      <c r="D7" s="54">
        <f>EDATE(D6,1)</f>
        <v>46054</v>
      </c>
      <c r="E7" s="55">
        <f t="shared" ref="E7:E18" si="0">EOMONTH(D7,0)</f>
        <v>46081</v>
      </c>
      <c r="F7" s="51"/>
      <c r="H7" s="52">
        <f>DATE(H2,5,1)</f>
        <v>46143</v>
      </c>
      <c r="I7" s="46" t="s">
        <v>24</v>
      </c>
      <c r="J7" s="47">
        <f t="shared" ref="J7:J16" si="1">WEEKNUM(H7,2)</f>
        <v>18</v>
      </c>
    </row>
    <row r="8" spans="1:10" ht="13.5" x14ac:dyDescent="0.25">
      <c r="A8" s="35"/>
      <c r="C8" s="53" t="s">
        <v>25</v>
      </c>
      <c r="D8" s="54">
        <f t="shared" ref="D8:D18" si="2">EDATE(D7,1)</f>
        <v>46082</v>
      </c>
      <c r="E8" s="55">
        <f t="shared" si="0"/>
        <v>46112</v>
      </c>
      <c r="F8" s="51"/>
      <c r="H8" s="52">
        <f>DATE(H2,5,8)</f>
        <v>46150</v>
      </c>
      <c r="I8" s="46" t="s">
        <v>26</v>
      </c>
      <c r="J8" s="47">
        <f t="shared" si="1"/>
        <v>19</v>
      </c>
    </row>
    <row r="9" spans="1:10" ht="13.5" x14ac:dyDescent="0.25">
      <c r="A9" s="35"/>
      <c r="C9" s="53" t="s">
        <v>27</v>
      </c>
      <c r="D9" s="54">
        <f t="shared" si="2"/>
        <v>46113</v>
      </c>
      <c r="E9" s="55">
        <f t="shared" si="0"/>
        <v>46142</v>
      </c>
      <c r="F9" s="51"/>
      <c r="H9" s="52">
        <f>H5+39</f>
        <v>46156</v>
      </c>
      <c r="I9" s="46" t="s">
        <v>28</v>
      </c>
      <c r="J9" s="47">
        <f t="shared" si="1"/>
        <v>20</v>
      </c>
    </row>
    <row r="10" spans="1:10" ht="13.5" x14ac:dyDescent="0.25">
      <c r="A10" s="35"/>
      <c r="C10" s="53" t="s">
        <v>29</v>
      </c>
      <c r="D10" s="54">
        <f t="shared" si="2"/>
        <v>46143</v>
      </c>
      <c r="E10" s="55">
        <f t="shared" si="0"/>
        <v>46173</v>
      </c>
      <c r="F10" s="51"/>
      <c r="H10" s="45">
        <f>H5+49</f>
        <v>46166</v>
      </c>
      <c r="I10" s="46" t="s">
        <v>30</v>
      </c>
      <c r="J10" s="47">
        <f t="shared" si="1"/>
        <v>21</v>
      </c>
    </row>
    <row r="11" spans="1:10" ht="13.5" x14ac:dyDescent="0.25">
      <c r="A11" s="35"/>
      <c r="C11" s="53" t="s">
        <v>31</v>
      </c>
      <c r="D11" s="54">
        <f t="shared" si="2"/>
        <v>46174</v>
      </c>
      <c r="E11" s="55">
        <f t="shared" si="0"/>
        <v>46203</v>
      </c>
      <c r="F11" s="51"/>
      <c r="H11" s="52">
        <f>H5+50</f>
        <v>46167</v>
      </c>
      <c r="I11" s="46" t="s">
        <v>32</v>
      </c>
      <c r="J11" s="47">
        <f t="shared" si="1"/>
        <v>22</v>
      </c>
    </row>
    <row r="12" spans="1:10" ht="13.5" x14ac:dyDescent="0.25">
      <c r="A12" s="35"/>
      <c r="C12" s="53" t="s">
        <v>33</v>
      </c>
      <c r="D12" s="54">
        <f t="shared" si="2"/>
        <v>46204</v>
      </c>
      <c r="E12" s="55">
        <f t="shared" si="0"/>
        <v>46234</v>
      </c>
      <c r="F12" s="51"/>
      <c r="H12" s="52">
        <f>DATE(H2,7,14)</f>
        <v>46217</v>
      </c>
      <c r="I12" s="46" t="s">
        <v>34</v>
      </c>
      <c r="J12" s="47">
        <f t="shared" si="1"/>
        <v>29</v>
      </c>
    </row>
    <row r="13" spans="1:10" ht="13.5" x14ac:dyDescent="0.25">
      <c r="A13" s="35"/>
      <c r="C13" s="53" t="s">
        <v>35</v>
      </c>
      <c r="D13" s="54">
        <f t="shared" si="2"/>
        <v>46235</v>
      </c>
      <c r="E13" s="55">
        <f t="shared" si="0"/>
        <v>46265</v>
      </c>
      <c r="F13" s="51"/>
      <c r="H13" s="45">
        <f>DATE(H2,8,15)</f>
        <v>46249</v>
      </c>
      <c r="I13" s="46" t="s">
        <v>36</v>
      </c>
      <c r="J13" s="47">
        <f t="shared" si="1"/>
        <v>33</v>
      </c>
    </row>
    <row r="14" spans="1:10" ht="13.5" x14ac:dyDescent="0.25">
      <c r="A14" s="35"/>
      <c r="C14" s="53" t="s">
        <v>37</v>
      </c>
      <c r="D14" s="54">
        <f t="shared" si="2"/>
        <v>46266</v>
      </c>
      <c r="E14" s="55">
        <f t="shared" si="0"/>
        <v>46295</v>
      </c>
      <c r="F14" s="51"/>
      <c r="H14" s="45">
        <f>DATE(H2,11,1)</f>
        <v>46327</v>
      </c>
      <c r="I14" s="46" t="s">
        <v>38</v>
      </c>
      <c r="J14" s="47">
        <f t="shared" si="1"/>
        <v>44</v>
      </c>
    </row>
    <row r="15" spans="1:10" ht="13.5" x14ac:dyDescent="0.25">
      <c r="A15" s="35"/>
      <c r="C15" s="53" t="s">
        <v>39</v>
      </c>
      <c r="D15" s="54">
        <f t="shared" si="2"/>
        <v>46296</v>
      </c>
      <c r="E15" s="55">
        <f t="shared" si="0"/>
        <v>46326</v>
      </c>
      <c r="F15" s="51"/>
      <c r="H15" s="52">
        <f>DATE(H2,11,11)</f>
        <v>46337</v>
      </c>
      <c r="I15" s="46" t="s">
        <v>40</v>
      </c>
      <c r="J15" s="47">
        <f t="shared" si="1"/>
        <v>46</v>
      </c>
    </row>
    <row r="16" spans="1:10" ht="14.25" thickBot="1" x14ac:dyDescent="0.3">
      <c r="A16" s="35"/>
      <c r="C16" s="53" t="s">
        <v>41</v>
      </c>
      <c r="D16" s="54">
        <f t="shared" si="2"/>
        <v>46327</v>
      </c>
      <c r="E16" s="55">
        <f t="shared" si="0"/>
        <v>46356</v>
      </c>
      <c r="F16" s="51"/>
      <c r="H16" s="56">
        <f>DATE(H2,12,25)</f>
        <v>46381</v>
      </c>
      <c r="I16" s="57" t="s">
        <v>42</v>
      </c>
      <c r="J16" s="58">
        <f t="shared" si="1"/>
        <v>52</v>
      </c>
    </row>
    <row r="17" spans="3:6" ht="14.25" thickBot="1" x14ac:dyDescent="0.3">
      <c r="C17" s="59" t="s">
        <v>43</v>
      </c>
      <c r="D17" s="60">
        <f t="shared" si="2"/>
        <v>46357</v>
      </c>
      <c r="E17" s="61">
        <f t="shared" si="0"/>
        <v>46387</v>
      </c>
      <c r="F17" s="51"/>
    </row>
    <row r="18" spans="3:6" ht="14.25" thickBot="1" x14ac:dyDescent="0.3">
      <c r="C18" s="59" t="s">
        <v>21</v>
      </c>
      <c r="D18" s="60">
        <f t="shared" si="2"/>
        <v>46388</v>
      </c>
      <c r="E18" s="61">
        <f t="shared" si="0"/>
        <v>46418</v>
      </c>
      <c r="F18" s="51"/>
    </row>
    <row r="20" spans="3:6" x14ac:dyDescent="0.2">
      <c r="C20" s="78" t="s">
        <v>50</v>
      </c>
      <c r="D20" s="79" t="s">
        <v>51</v>
      </c>
    </row>
  </sheetData>
  <mergeCells count="1">
    <mergeCell ref="H2:J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6</xdr:col>
                    <xdr:colOff>0</xdr:colOff>
                    <xdr:row>3</xdr:row>
                    <xdr:rowOff>9525</xdr:rowOff>
                  </from>
                  <to>
                    <xdr:col>6</xdr:col>
                    <xdr:colOff>638175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I45"/>
  <sheetViews>
    <sheetView workbookViewId="0">
      <selection activeCell="Q40" sqref="Q40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Config!D6</f>
        <v>46023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Config!E6</f>
        <v>46053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janvier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21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104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127"/>
      <c r="D10" s="11"/>
      <c r="E10" s="11"/>
      <c r="F10" s="30"/>
      <c r="G10" s="29"/>
      <c r="H10" s="30"/>
      <c r="I10" s="101"/>
    </row>
    <row r="11" spans="1:9" ht="15.95" customHeight="1" x14ac:dyDescent="0.2">
      <c r="A11" s="51">
        <f>A1</f>
        <v>46023</v>
      </c>
      <c r="B11" s="65" t="str">
        <f>TEXT(A11,"jjjj")</f>
        <v>jeudi</v>
      </c>
      <c r="C11" s="63">
        <v>1</v>
      </c>
      <c r="D11" s="12" t="s">
        <v>57</v>
      </c>
      <c r="E11" s="12" t="s">
        <v>58</v>
      </c>
      <c r="F11" s="22"/>
      <c r="G11" s="23"/>
      <c r="H11" s="140">
        <v>0.10416666666666667</v>
      </c>
      <c r="I11" s="12"/>
    </row>
    <row r="12" spans="1:9" ht="15.95" customHeight="1" x14ac:dyDescent="0.2">
      <c r="A12" s="51">
        <f>A11+1</f>
        <v>46024</v>
      </c>
      <c r="B12" s="66" t="str">
        <f t="shared" ref="B12:B41" si="0">TEXT(A12,"jjjj")</f>
        <v>vendredi</v>
      </c>
      <c r="C12" s="64">
        <v>2</v>
      </c>
      <c r="D12" s="13" t="s">
        <v>57</v>
      </c>
      <c r="E12" s="13" t="s">
        <v>59</v>
      </c>
      <c r="F12" s="24"/>
      <c r="G12" s="25"/>
      <c r="H12" s="74">
        <v>0.10416666666666667</v>
      </c>
      <c r="I12" s="13"/>
    </row>
    <row r="13" spans="1:9" ht="15.95" customHeight="1" x14ac:dyDescent="0.2">
      <c r="A13" s="51">
        <f t="shared" ref="A13:A41" si="1">A12+1</f>
        <v>46025</v>
      </c>
      <c r="B13" s="66" t="str">
        <f t="shared" si="0"/>
        <v>samedi</v>
      </c>
      <c r="C13" s="64">
        <v>3</v>
      </c>
      <c r="D13" s="13"/>
      <c r="E13" s="13"/>
      <c r="F13" s="24"/>
      <c r="G13" s="25"/>
      <c r="H13" s="74"/>
      <c r="I13" s="13"/>
    </row>
    <row r="14" spans="1:9" ht="15.95" customHeight="1" x14ac:dyDescent="0.2">
      <c r="A14" s="51">
        <f t="shared" si="1"/>
        <v>46026</v>
      </c>
      <c r="B14" s="66" t="str">
        <f t="shared" si="0"/>
        <v>dimanche</v>
      </c>
      <c r="C14" s="64">
        <v>4</v>
      </c>
      <c r="D14" s="13" t="s">
        <v>60</v>
      </c>
      <c r="E14" s="13" t="s">
        <v>61</v>
      </c>
      <c r="F14" s="24"/>
      <c r="G14" s="25"/>
      <c r="H14" s="74"/>
      <c r="I14" s="77">
        <v>0.20833333333333334</v>
      </c>
    </row>
    <row r="15" spans="1:9" ht="15.95" customHeight="1" x14ac:dyDescent="0.2">
      <c r="A15" s="51">
        <f t="shared" si="1"/>
        <v>46027</v>
      </c>
      <c r="B15" s="66" t="str">
        <f t="shared" si="0"/>
        <v>lundi</v>
      </c>
      <c r="C15" s="64">
        <v>5</v>
      </c>
      <c r="D15" s="13"/>
      <c r="E15" s="13"/>
      <c r="F15" s="24"/>
      <c r="G15" s="25"/>
      <c r="H15" s="74"/>
      <c r="I15" s="77"/>
    </row>
    <row r="16" spans="1:9" ht="15.95" customHeight="1" x14ac:dyDescent="0.2">
      <c r="A16" s="51">
        <f t="shared" si="1"/>
        <v>46028</v>
      </c>
      <c r="B16" s="66" t="str">
        <f t="shared" si="0"/>
        <v>mardi</v>
      </c>
      <c r="C16" s="64">
        <v>6</v>
      </c>
      <c r="D16" s="13"/>
      <c r="E16" s="13"/>
      <c r="F16" s="24"/>
      <c r="G16" s="26"/>
      <c r="H16" s="74"/>
      <c r="I16" s="13"/>
    </row>
    <row r="17" spans="1:9" ht="15.95" customHeight="1" x14ac:dyDescent="0.2">
      <c r="A17" s="51">
        <f t="shared" si="1"/>
        <v>46029</v>
      </c>
      <c r="B17" s="66" t="str">
        <f t="shared" si="0"/>
        <v>mercredi</v>
      </c>
      <c r="C17" s="64">
        <v>7</v>
      </c>
      <c r="D17" s="13"/>
      <c r="E17" s="13"/>
      <c r="F17" s="24"/>
      <c r="G17" s="26"/>
      <c r="H17" s="74"/>
      <c r="I17" s="13"/>
    </row>
    <row r="18" spans="1:9" ht="15.95" customHeight="1" x14ac:dyDescent="0.2">
      <c r="A18" s="51">
        <f t="shared" si="1"/>
        <v>46030</v>
      </c>
      <c r="B18" s="66" t="str">
        <f t="shared" si="0"/>
        <v>jeudi</v>
      </c>
      <c r="C18" s="64">
        <v>8</v>
      </c>
      <c r="D18" s="13"/>
      <c r="E18" s="13"/>
      <c r="F18" s="24"/>
      <c r="G18" s="26"/>
      <c r="H18" s="74"/>
      <c r="I18" s="13"/>
    </row>
    <row r="19" spans="1:9" ht="15.95" customHeight="1" x14ac:dyDescent="0.2">
      <c r="A19" s="51">
        <f t="shared" si="1"/>
        <v>46031</v>
      </c>
      <c r="B19" s="66" t="str">
        <f t="shared" si="0"/>
        <v>vendredi</v>
      </c>
      <c r="C19" s="64">
        <v>9</v>
      </c>
      <c r="D19" s="17"/>
      <c r="E19" s="17"/>
      <c r="F19" s="24"/>
      <c r="G19" s="26"/>
      <c r="H19" s="74"/>
      <c r="I19" s="13"/>
    </row>
    <row r="20" spans="1:9" ht="15.95" customHeight="1" x14ac:dyDescent="0.2">
      <c r="A20" s="51">
        <f t="shared" si="1"/>
        <v>46032</v>
      </c>
      <c r="B20" s="66" t="str">
        <f t="shared" si="0"/>
        <v>samedi</v>
      </c>
      <c r="C20" s="64">
        <v>10</v>
      </c>
      <c r="D20" s="13"/>
      <c r="E20" s="13"/>
      <c r="F20" s="24"/>
      <c r="G20" s="26"/>
      <c r="H20" s="74"/>
      <c r="I20" s="13"/>
    </row>
    <row r="21" spans="1:9" ht="15.95" customHeight="1" x14ac:dyDescent="0.2">
      <c r="A21" s="51">
        <f t="shared" si="1"/>
        <v>46033</v>
      </c>
      <c r="B21" s="66" t="str">
        <f t="shared" si="0"/>
        <v>dimanche</v>
      </c>
      <c r="C21" s="64">
        <v>11</v>
      </c>
      <c r="D21" s="13"/>
      <c r="E21" s="13"/>
      <c r="F21" s="24"/>
      <c r="G21" s="26"/>
      <c r="H21" s="74"/>
      <c r="I21" s="13"/>
    </row>
    <row r="22" spans="1:9" ht="15.95" customHeight="1" x14ac:dyDescent="0.2">
      <c r="A22" s="51">
        <f t="shared" si="1"/>
        <v>46034</v>
      </c>
      <c r="B22" s="66" t="str">
        <f t="shared" si="0"/>
        <v>lundi</v>
      </c>
      <c r="C22" s="64">
        <v>12</v>
      </c>
      <c r="D22" s="13"/>
      <c r="E22" s="13"/>
      <c r="F22" s="24"/>
      <c r="G22" s="26"/>
      <c r="H22" s="74"/>
      <c r="I22" s="13"/>
    </row>
    <row r="23" spans="1:9" ht="15.95" customHeight="1" x14ac:dyDescent="0.2">
      <c r="A23" s="51">
        <f t="shared" si="1"/>
        <v>46035</v>
      </c>
      <c r="B23" s="66" t="str">
        <f t="shared" si="0"/>
        <v>mardi</v>
      </c>
      <c r="C23" s="64">
        <v>13</v>
      </c>
      <c r="D23" s="17"/>
      <c r="E23" s="13"/>
      <c r="F23" s="24"/>
      <c r="G23" s="26"/>
      <c r="H23" s="74"/>
      <c r="I23" s="13"/>
    </row>
    <row r="24" spans="1:9" ht="15.95" customHeight="1" x14ac:dyDescent="0.2">
      <c r="A24" s="51">
        <f t="shared" si="1"/>
        <v>46036</v>
      </c>
      <c r="B24" s="66" t="str">
        <f t="shared" si="0"/>
        <v>mercredi</v>
      </c>
      <c r="C24" s="64">
        <v>14</v>
      </c>
      <c r="D24" s="13"/>
      <c r="E24" s="13"/>
      <c r="F24" s="24"/>
      <c r="G24" s="26"/>
      <c r="H24" s="74"/>
      <c r="I24" s="77"/>
    </row>
    <row r="25" spans="1:9" ht="15.95" customHeight="1" x14ac:dyDescent="0.2">
      <c r="A25" s="51">
        <f t="shared" si="1"/>
        <v>46037</v>
      </c>
      <c r="B25" s="66" t="str">
        <f t="shared" si="0"/>
        <v>jeudi</v>
      </c>
      <c r="C25" s="64">
        <v>15</v>
      </c>
      <c r="D25" s="13"/>
      <c r="E25" s="13"/>
      <c r="F25" s="24"/>
      <c r="G25" s="26"/>
      <c r="H25" s="74"/>
      <c r="I25" s="13"/>
    </row>
    <row r="26" spans="1:9" ht="15.95" customHeight="1" x14ac:dyDescent="0.2">
      <c r="A26" s="51">
        <f t="shared" si="1"/>
        <v>46038</v>
      </c>
      <c r="B26" s="66" t="str">
        <f t="shared" si="0"/>
        <v>vendredi</v>
      </c>
      <c r="C26" s="64">
        <v>16</v>
      </c>
      <c r="D26" s="13"/>
      <c r="E26" s="13"/>
      <c r="F26" s="24"/>
      <c r="G26" s="26"/>
      <c r="H26" s="74"/>
      <c r="I26" s="13"/>
    </row>
    <row r="27" spans="1:9" ht="15.95" customHeight="1" x14ac:dyDescent="0.2">
      <c r="A27" s="51">
        <f t="shared" si="1"/>
        <v>46039</v>
      </c>
      <c r="B27" s="66" t="str">
        <f t="shared" si="0"/>
        <v>samedi</v>
      </c>
      <c r="C27" s="64">
        <v>17</v>
      </c>
      <c r="D27" s="13"/>
      <c r="E27" s="13"/>
      <c r="F27" s="24"/>
      <c r="G27" s="26"/>
      <c r="H27" s="74"/>
      <c r="I27" s="13"/>
    </row>
    <row r="28" spans="1:9" ht="15.95" customHeight="1" x14ac:dyDescent="0.2">
      <c r="A28" s="51">
        <f t="shared" si="1"/>
        <v>46040</v>
      </c>
      <c r="B28" s="66" t="str">
        <f t="shared" si="0"/>
        <v>dimanche</v>
      </c>
      <c r="C28" s="64">
        <v>18</v>
      </c>
      <c r="D28" s="13"/>
      <c r="E28" s="13"/>
      <c r="F28" s="24"/>
      <c r="G28" s="26"/>
      <c r="H28" s="74"/>
      <c r="I28" s="13"/>
    </row>
    <row r="29" spans="1:9" ht="15.95" customHeight="1" x14ac:dyDescent="0.2">
      <c r="A29" s="51">
        <f t="shared" si="1"/>
        <v>46041</v>
      </c>
      <c r="B29" s="66" t="str">
        <f t="shared" si="0"/>
        <v>lundi</v>
      </c>
      <c r="C29" s="64">
        <v>19</v>
      </c>
      <c r="D29" s="17"/>
      <c r="E29" s="17"/>
      <c r="F29" s="24"/>
      <c r="G29" s="26"/>
      <c r="H29" s="74"/>
      <c r="I29" s="13"/>
    </row>
    <row r="30" spans="1:9" ht="15.95" customHeight="1" x14ac:dyDescent="0.2">
      <c r="A30" s="51">
        <f t="shared" si="1"/>
        <v>46042</v>
      </c>
      <c r="B30" s="66" t="str">
        <f t="shared" si="0"/>
        <v>mardi</v>
      </c>
      <c r="C30" s="64">
        <v>20</v>
      </c>
      <c r="D30" s="13"/>
      <c r="E30" s="13"/>
      <c r="F30" s="24"/>
      <c r="G30" s="26"/>
      <c r="H30" s="74"/>
      <c r="I30" s="13"/>
    </row>
    <row r="31" spans="1:9" ht="15.95" customHeight="1" x14ac:dyDescent="0.2">
      <c r="A31" s="51">
        <f t="shared" si="1"/>
        <v>46043</v>
      </c>
      <c r="B31" s="66" t="str">
        <f t="shared" si="0"/>
        <v>mercredi</v>
      </c>
      <c r="C31" s="64">
        <v>21</v>
      </c>
      <c r="D31" s="17"/>
      <c r="E31" s="17"/>
      <c r="F31" s="24"/>
      <c r="G31" s="26"/>
      <c r="H31" s="74"/>
      <c r="I31" s="13"/>
    </row>
    <row r="32" spans="1:9" ht="15.95" customHeight="1" x14ac:dyDescent="0.2">
      <c r="A32" s="51">
        <f t="shared" si="1"/>
        <v>46044</v>
      </c>
      <c r="B32" s="66" t="str">
        <f t="shared" si="0"/>
        <v>jeudi</v>
      </c>
      <c r="C32" s="64">
        <v>22</v>
      </c>
      <c r="D32" s="17"/>
      <c r="E32" s="17"/>
      <c r="F32" s="24"/>
      <c r="G32" s="26"/>
      <c r="H32" s="74"/>
      <c r="I32" s="13"/>
    </row>
    <row r="33" spans="1:9" ht="15.95" customHeight="1" x14ac:dyDescent="0.2">
      <c r="A33" s="51">
        <f t="shared" si="1"/>
        <v>46045</v>
      </c>
      <c r="B33" s="66" t="str">
        <f t="shared" si="0"/>
        <v>vendredi</v>
      </c>
      <c r="C33" s="64">
        <v>23</v>
      </c>
      <c r="D33" s="17"/>
      <c r="E33" s="17"/>
      <c r="F33" s="24"/>
      <c r="G33" s="26"/>
      <c r="H33" s="74"/>
      <c r="I33" s="13"/>
    </row>
    <row r="34" spans="1:9" ht="15.95" customHeight="1" x14ac:dyDescent="0.2">
      <c r="A34" s="51">
        <f t="shared" si="1"/>
        <v>46046</v>
      </c>
      <c r="B34" s="66" t="str">
        <f t="shared" si="0"/>
        <v>samedi</v>
      </c>
      <c r="C34" s="64">
        <v>24</v>
      </c>
      <c r="D34" s="17"/>
      <c r="E34" s="17"/>
      <c r="F34" s="24"/>
      <c r="G34" s="26"/>
      <c r="H34" s="74"/>
      <c r="I34" s="13"/>
    </row>
    <row r="35" spans="1:9" ht="15.95" customHeight="1" x14ac:dyDescent="0.2">
      <c r="A35" s="51">
        <f t="shared" si="1"/>
        <v>46047</v>
      </c>
      <c r="B35" s="66" t="str">
        <f t="shared" si="0"/>
        <v>dimanche</v>
      </c>
      <c r="C35" s="64">
        <v>25</v>
      </c>
      <c r="D35" s="13" t="s">
        <v>62</v>
      </c>
      <c r="E35" s="13" t="s">
        <v>63</v>
      </c>
      <c r="F35" s="24"/>
      <c r="G35" s="26"/>
      <c r="H35" s="74">
        <v>4.1666666666666664E-2</v>
      </c>
      <c r="I35" s="13"/>
    </row>
    <row r="36" spans="1:9" ht="15.95" customHeight="1" x14ac:dyDescent="0.2">
      <c r="A36" s="51">
        <f t="shared" si="1"/>
        <v>46048</v>
      </c>
      <c r="B36" s="66" t="str">
        <f t="shared" si="0"/>
        <v>lundi</v>
      </c>
      <c r="C36" s="64">
        <v>26</v>
      </c>
      <c r="D36" s="13"/>
      <c r="E36" s="13"/>
      <c r="F36" s="24"/>
      <c r="G36" s="26"/>
      <c r="H36" s="74"/>
      <c r="I36" s="13"/>
    </row>
    <row r="37" spans="1:9" ht="15.95" customHeight="1" x14ac:dyDescent="0.2">
      <c r="A37" s="51">
        <f t="shared" si="1"/>
        <v>46049</v>
      </c>
      <c r="B37" s="66" t="str">
        <f t="shared" si="0"/>
        <v>mardi</v>
      </c>
      <c r="C37" s="64">
        <v>27</v>
      </c>
      <c r="D37" s="13"/>
      <c r="E37" s="13"/>
      <c r="F37" s="24"/>
      <c r="G37" s="26"/>
      <c r="H37" s="74"/>
      <c r="I37" s="13"/>
    </row>
    <row r="38" spans="1:9" ht="15.95" customHeight="1" x14ac:dyDescent="0.2">
      <c r="A38" s="51">
        <f t="shared" si="1"/>
        <v>46050</v>
      </c>
      <c r="B38" s="66" t="str">
        <f t="shared" si="0"/>
        <v>mercredi</v>
      </c>
      <c r="C38" s="64">
        <v>28</v>
      </c>
      <c r="D38" s="13"/>
      <c r="E38" s="13"/>
      <c r="F38" s="24"/>
      <c r="G38" s="26"/>
      <c r="H38" s="74"/>
      <c r="I38" s="13"/>
    </row>
    <row r="39" spans="1:9" ht="15.95" customHeight="1" x14ac:dyDescent="0.2">
      <c r="A39" s="51">
        <f t="shared" si="1"/>
        <v>46051</v>
      </c>
      <c r="B39" s="66" t="str">
        <f t="shared" si="0"/>
        <v>jeudi</v>
      </c>
      <c r="C39" s="64">
        <v>29</v>
      </c>
      <c r="D39" s="13"/>
      <c r="E39" s="13"/>
      <c r="F39" s="24"/>
      <c r="G39" s="26"/>
      <c r="H39" s="74"/>
      <c r="I39" s="13"/>
    </row>
    <row r="40" spans="1:9" ht="15.95" customHeight="1" x14ac:dyDescent="0.2">
      <c r="A40" s="51">
        <f t="shared" si="1"/>
        <v>46052</v>
      </c>
      <c r="B40" s="66" t="str">
        <f t="shared" si="0"/>
        <v>vendredi</v>
      </c>
      <c r="C40" s="64">
        <v>30</v>
      </c>
      <c r="D40" s="17"/>
      <c r="E40" s="17"/>
      <c r="F40" s="24"/>
      <c r="G40" s="26"/>
      <c r="H40" s="74"/>
      <c r="I40" s="13"/>
    </row>
    <row r="41" spans="1:9" ht="15.95" customHeight="1" thickBot="1" x14ac:dyDescent="0.25">
      <c r="A41" s="51">
        <f t="shared" si="1"/>
        <v>46053</v>
      </c>
      <c r="B41" s="67" t="str">
        <f t="shared" si="0"/>
        <v>samedi</v>
      </c>
      <c r="C41" s="132">
        <v>31</v>
      </c>
      <c r="D41" s="14"/>
      <c r="E41" s="14"/>
      <c r="F41" s="27"/>
      <c r="G41" s="28"/>
      <c r="H41" s="141"/>
      <c r="I41" s="14"/>
    </row>
    <row r="42" spans="1:9" ht="24.95" customHeight="1" thickBot="1" x14ac:dyDescent="0.25">
      <c r="A42" s="137" t="str">
        <f>CONCATENATE(E4,"_HS_",F3,"_",H3)</f>
        <v>JOUSSEAUME_HS_janvier_2026</v>
      </c>
      <c r="B42" s="137"/>
      <c r="C42" s="137"/>
      <c r="D42" s="138"/>
      <c r="E42" s="114" t="s">
        <v>53</v>
      </c>
      <c r="F42" s="128">
        <f>SUM(F11:F41)</f>
        <v>0</v>
      </c>
      <c r="G42" s="129">
        <f>SUM(G11:G41)</f>
        <v>0</v>
      </c>
      <c r="H42" s="130">
        <f>SUM(H11:H41)</f>
        <v>0.25</v>
      </c>
      <c r="I42" s="131">
        <f>SUM(I11:I41)</f>
        <v>0.20833333333333334</v>
      </c>
    </row>
    <row r="43" spans="1:9" ht="15.75" x14ac:dyDescent="0.2">
      <c r="B43" s="5"/>
      <c r="C43" s="18"/>
      <c r="D43" s="18"/>
      <c r="E43" s="20"/>
      <c r="F43" s="156" t="s">
        <v>48</v>
      </c>
      <c r="G43" s="156"/>
      <c r="H43" s="156"/>
      <c r="I43" s="156"/>
    </row>
    <row r="44" spans="1:9" x14ac:dyDescent="0.2">
      <c r="B44" s="5"/>
      <c r="C44" s="7"/>
      <c r="D44" s="7"/>
      <c r="E44" s="15"/>
      <c r="F44" s="160"/>
      <c r="G44" s="160"/>
      <c r="H44" s="160"/>
    </row>
    <row r="45" spans="1:9" x14ac:dyDescent="0.2">
      <c r="B45" s="5"/>
      <c r="C45" s="5"/>
      <c r="D45" s="5"/>
      <c r="E45" s="16"/>
      <c r="F45" s="5"/>
      <c r="G45" s="5"/>
      <c r="H45" s="5"/>
    </row>
  </sheetData>
  <mergeCells count="4">
    <mergeCell ref="F43:I43"/>
    <mergeCell ref="F8:I8"/>
    <mergeCell ref="F44:H44"/>
    <mergeCell ref="C1:H1"/>
  </mergeCells>
  <pageMargins left="0.7" right="0.7" top="0.75" bottom="0.75" header="0.3" footer="0.3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I45"/>
  <sheetViews>
    <sheetView workbookViewId="0">
      <selection activeCell="P32" sqref="P32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Config!D7</f>
        <v>46054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Config!E7</f>
        <v>46081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février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127"/>
      <c r="D10" s="11"/>
      <c r="E10" s="11"/>
      <c r="F10" s="30"/>
      <c r="G10" s="29"/>
      <c r="H10" s="30"/>
      <c r="I10" s="101"/>
    </row>
    <row r="11" spans="1:9" ht="15.95" customHeight="1" x14ac:dyDescent="0.2">
      <c r="A11" s="51">
        <f>A1</f>
        <v>46054</v>
      </c>
      <c r="B11" s="65" t="str">
        <f>TEXT(A11,"jjjj")</f>
        <v>dimanche</v>
      </c>
      <c r="C11" s="101">
        <v>1</v>
      </c>
      <c r="D11" s="93"/>
      <c r="E11" s="12"/>
      <c r="F11" s="97"/>
      <c r="G11" s="23"/>
      <c r="H11" s="143"/>
      <c r="I11" s="12"/>
    </row>
    <row r="12" spans="1:9" ht="15.95" customHeight="1" x14ac:dyDescent="0.2">
      <c r="A12" s="51">
        <f>A11+1</f>
        <v>46055</v>
      </c>
      <c r="B12" s="66" t="str">
        <f t="shared" ref="B12:B38" si="0">TEXT(A12,"jjjj")</f>
        <v>lundi</v>
      </c>
      <c r="C12" s="102">
        <v>2</v>
      </c>
      <c r="D12" s="94"/>
      <c r="E12" s="13"/>
      <c r="F12" s="98"/>
      <c r="G12" s="25"/>
      <c r="H12" s="122"/>
      <c r="I12" s="13"/>
    </row>
    <row r="13" spans="1:9" ht="15.95" customHeight="1" x14ac:dyDescent="0.2">
      <c r="A13" s="51">
        <f t="shared" ref="A13:A38" si="1">A12+1</f>
        <v>46056</v>
      </c>
      <c r="B13" s="66" t="str">
        <f t="shared" si="0"/>
        <v>mardi</v>
      </c>
      <c r="C13" s="102">
        <v>3</v>
      </c>
      <c r="D13" s="94"/>
      <c r="E13" s="13"/>
      <c r="F13" s="98"/>
      <c r="G13" s="25"/>
      <c r="H13" s="122"/>
      <c r="I13" s="13"/>
    </row>
    <row r="14" spans="1:9" ht="15.95" customHeight="1" x14ac:dyDescent="0.2">
      <c r="A14" s="51">
        <f t="shared" si="1"/>
        <v>46057</v>
      </c>
      <c r="B14" s="66" t="str">
        <f t="shared" si="0"/>
        <v>mercredi</v>
      </c>
      <c r="C14" s="102">
        <v>4</v>
      </c>
      <c r="D14" s="94"/>
      <c r="E14" s="13"/>
      <c r="F14" s="98"/>
      <c r="G14" s="25"/>
      <c r="H14" s="122"/>
      <c r="I14" s="13"/>
    </row>
    <row r="15" spans="1:9" ht="15.95" customHeight="1" x14ac:dyDescent="0.2">
      <c r="A15" s="51">
        <f t="shared" si="1"/>
        <v>46058</v>
      </c>
      <c r="B15" s="66" t="str">
        <f t="shared" si="0"/>
        <v>jeudi</v>
      </c>
      <c r="C15" s="102">
        <v>5</v>
      </c>
      <c r="D15" s="94"/>
      <c r="E15" s="13"/>
      <c r="F15" s="98"/>
      <c r="G15" s="25"/>
      <c r="H15" s="122"/>
      <c r="I15" s="13"/>
    </row>
    <row r="16" spans="1:9" ht="15.95" customHeight="1" x14ac:dyDescent="0.2">
      <c r="A16" s="51">
        <f t="shared" si="1"/>
        <v>46059</v>
      </c>
      <c r="B16" s="66" t="str">
        <f t="shared" si="0"/>
        <v>vendredi</v>
      </c>
      <c r="C16" s="102">
        <v>6</v>
      </c>
      <c r="D16" s="94" t="s">
        <v>64</v>
      </c>
      <c r="E16" s="13" t="s">
        <v>65</v>
      </c>
      <c r="F16" s="98">
        <v>0.16666666666666666</v>
      </c>
      <c r="G16" s="26"/>
      <c r="H16" s="122"/>
      <c r="I16" s="13"/>
    </row>
    <row r="17" spans="1:9" ht="15.95" customHeight="1" x14ac:dyDescent="0.2">
      <c r="A17" s="51">
        <f t="shared" si="1"/>
        <v>46060</v>
      </c>
      <c r="B17" s="66" t="str">
        <f t="shared" si="0"/>
        <v>samedi</v>
      </c>
      <c r="C17" s="102">
        <v>7</v>
      </c>
      <c r="D17" s="94"/>
      <c r="E17" s="13"/>
      <c r="F17" s="98"/>
      <c r="G17" s="26"/>
      <c r="H17" s="122"/>
      <c r="I17" s="13"/>
    </row>
    <row r="18" spans="1:9" ht="15.95" customHeight="1" x14ac:dyDescent="0.2">
      <c r="A18" s="51">
        <f t="shared" si="1"/>
        <v>46061</v>
      </c>
      <c r="B18" s="66" t="str">
        <f t="shared" si="0"/>
        <v>dimanche</v>
      </c>
      <c r="C18" s="102">
        <v>8</v>
      </c>
      <c r="D18" s="94" t="s">
        <v>60</v>
      </c>
      <c r="E18" s="13" t="s">
        <v>61</v>
      </c>
      <c r="F18" s="98"/>
      <c r="G18" s="26"/>
      <c r="H18" s="122"/>
      <c r="I18" s="77">
        <v>0.20833333333333334</v>
      </c>
    </row>
    <row r="19" spans="1:9" ht="15.95" customHeight="1" x14ac:dyDescent="0.2">
      <c r="A19" s="51">
        <f t="shared" si="1"/>
        <v>46062</v>
      </c>
      <c r="B19" s="66" t="str">
        <f t="shared" si="0"/>
        <v>lundi</v>
      </c>
      <c r="C19" s="102">
        <v>9</v>
      </c>
      <c r="D19" s="95"/>
      <c r="E19" s="17"/>
      <c r="F19" s="98"/>
      <c r="G19" s="26"/>
      <c r="H19" s="122"/>
      <c r="I19" s="13"/>
    </row>
    <row r="20" spans="1:9" ht="15.95" customHeight="1" x14ac:dyDescent="0.2">
      <c r="A20" s="51">
        <f t="shared" si="1"/>
        <v>46063</v>
      </c>
      <c r="B20" s="66" t="str">
        <f t="shared" si="0"/>
        <v>mardi</v>
      </c>
      <c r="C20" s="102">
        <v>10</v>
      </c>
      <c r="D20" s="94"/>
      <c r="E20" s="13"/>
      <c r="F20" s="98"/>
      <c r="G20" s="26"/>
      <c r="H20" s="122"/>
      <c r="I20" s="13"/>
    </row>
    <row r="21" spans="1:9" ht="15.95" customHeight="1" x14ac:dyDescent="0.2">
      <c r="A21" s="51">
        <f t="shared" si="1"/>
        <v>46064</v>
      </c>
      <c r="B21" s="66" t="str">
        <f t="shared" si="0"/>
        <v>mercredi</v>
      </c>
      <c r="C21" s="102">
        <v>11</v>
      </c>
      <c r="D21" s="94"/>
      <c r="E21" s="13"/>
      <c r="F21" s="98"/>
      <c r="G21" s="26"/>
      <c r="H21" s="122"/>
      <c r="I21" s="77"/>
    </row>
    <row r="22" spans="1:9" ht="15.95" customHeight="1" x14ac:dyDescent="0.2">
      <c r="A22" s="51">
        <f t="shared" si="1"/>
        <v>46065</v>
      </c>
      <c r="B22" s="66" t="str">
        <f t="shared" si="0"/>
        <v>jeudi</v>
      </c>
      <c r="C22" s="102">
        <v>12</v>
      </c>
      <c r="D22" s="94"/>
      <c r="E22" s="13"/>
      <c r="F22" s="98"/>
      <c r="G22" s="26"/>
      <c r="H22" s="122"/>
      <c r="I22" s="13"/>
    </row>
    <row r="23" spans="1:9" ht="15.95" customHeight="1" x14ac:dyDescent="0.2">
      <c r="A23" s="51">
        <f t="shared" si="1"/>
        <v>46066</v>
      </c>
      <c r="B23" s="66" t="str">
        <f t="shared" si="0"/>
        <v>vendredi</v>
      </c>
      <c r="C23" s="102">
        <v>13</v>
      </c>
      <c r="D23" s="95"/>
      <c r="E23" s="17"/>
      <c r="F23" s="98"/>
      <c r="G23" s="26"/>
      <c r="H23" s="122"/>
      <c r="I23" s="13"/>
    </row>
    <row r="24" spans="1:9" ht="15.95" customHeight="1" x14ac:dyDescent="0.2">
      <c r="A24" s="51">
        <f t="shared" si="1"/>
        <v>46067</v>
      </c>
      <c r="B24" s="66" t="str">
        <f t="shared" si="0"/>
        <v>samedi</v>
      </c>
      <c r="C24" s="102">
        <v>14</v>
      </c>
      <c r="D24" s="94"/>
      <c r="E24" s="13"/>
      <c r="F24" s="98"/>
      <c r="G24" s="26"/>
      <c r="H24" s="122"/>
      <c r="I24" s="13"/>
    </row>
    <row r="25" spans="1:9" ht="15.95" customHeight="1" x14ac:dyDescent="0.2">
      <c r="A25" s="51">
        <f t="shared" si="1"/>
        <v>46068</v>
      </c>
      <c r="B25" s="66" t="str">
        <f t="shared" si="0"/>
        <v>dimanche</v>
      </c>
      <c r="C25" s="102">
        <v>15</v>
      </c>
      <c r="D25" s="94"/>
      <c r="E25" s="13"/>
      <c r="F25" s="98"/>
      <c r="G25" s="26"/>
      <c r="H25" s="122"/>
      <c r="I25" s="13"/>
    </row>
    <row r="26" spans="1:9" ht="15.95" customHeight="1" x14ac:dyDescent="0.2">
      <c r="A26" s="51">
        <f t="shared" si="1"/>
        <v>46069</v>
      </c>
      <c r="B26" s="66" t="str">
        <f t="shared" si="0"/>
        <v>lundi</v>
      </c>
      <c r="C26" s="102">
        <v>16</v>
      </c>
      <c r="D26" s="94"/>
      <c r="E26" s="13"/>
      <c r="F26" s="98"/>
      <c r="G26" s="26"/>
      <c r="H26" s="122"/>
      <c r="I26" s="13"/>
    </row>
    <row r="27" spans="1:9" ht="15.95" customHeight="1" x14ac:dyDescent="0.2">
      <c r="A27" s="51">
        <f t="shared" si="1"/>
        <v>46070</v>
      </c>
      <c r="B27" s="66" t="str">
        <f t="shared" si="0"/>
        <v>mardi</v>
      </c>
      <c r="C27" s="102">
        <v>17</v>
      </c>
      <c r="D27" s="94"/>
      <c r="E27" s="13"/>
      <c r="F27" s="98"/>
      <c r="G27" s="26"/>
      <c r="H27" s="122"/>
      <c r="I27" s="13"/>
    </row>
    <row r="28" spans="1:9" ht="15.95" customHeight="1" x14ac:dyDescent="0.2">
      <c r="A28" s="51">
        <f t="shared" si="1"/>
        <v>46071</v>
      </c>
      <c r="B28" s="66" t="str">
        <f t="shared" si="0"/>
        <v>mercredi</v>
      </c>
      <c r="C28" s="102">
        <v>18</v>
      </c>
      <c r="D28" s="94"/>
      <c r="E28" s="13"/>
      <c r="F28" s="98"/>
      <c r="G28" s="26"/>
      <c r="H28" s="122"/>
      <c r="I28" s="13"/>
    </row>
    <row r="29" spans="1:9" ht="15.95" customHeight="1" x14ac:dyDescent="0.2">
      <c r="A29" s="51">
        <f t="shared" si="1"/>
        <v>46072</v>
      </c>
      <c r="B29" s="66" t="str">
        <f t="shared" si="0"/>
        <v>jeudi</v>
      </c>
      <c r="C29" s="102">
        <v>19</v>
      </c>
      <c r="D29" s="95"/>
      <c r="E29" s="17"/>
      <c r="F29" s="98"/>
      <c r="G29" s="26"/>
      <c r="H29" s="122"/>
      <c r="I29" s="13"/>
    </row>
    <row r="30" spans="1:9" ht="15.95" customHeight="1" x14ac:dyDescent="0.2">
      <c r="A30" s="51">
        <f t="shared" si="1"/>
        <v>46073</v>
      </c>
      <c r="B30" s="66" t="str">
        <f t="shared" si="0"/>
        <v>vendredi</v>
      </c>
      <c r="C30" s="102">
        <v>20</v>
      </c>
      <c r="D30" s="95"/>
      <c r="E30" s="17"/>
      <c r="F30" s="98"/>
      <c r="G30" s="26"/>
      <c r="H30" s="122"/>
      <c r="I30" s="13"/>
    </row>
    <row r="31" spans="1:9" ht="15.95" customHeight="1" x14ac:dyDescent="0.2">
      <c r="A31" s="51">
        <f t="shared" si="1"/>
        <v>46074</v>
      </c>
      <c r="B31" s="66" t="str">
        <f t="shared" si="0"/>
        <v>samedi</v>
      </c>
      <c r="C31" s="102">
        <v>21</v>
      </c>
      <c r="D31" s="95"/>
      <c r="E31" s="17"/>
      <c r="F31" s="98"/>
      <c r="G31" s="26"/>
      <c r="H31" s="122"/>
      <c r="I31" s="13"/>
    </row>
    <row r="32" spans="1:9" ht="15.95" customHeight="1" x14ac:dyDescent="0.2">
      <c r="A32" s="51">
        <f t="shared" si="1"/>
        <v>46075</v>
      </c>
      <c r="B32" s="66" t="str">
        <f t="shared" si="0"/>
        <v>dimanche</v>
      </c>
      <c r="C32" s="102">
        <v>22</v>
      </c>
      <c r="D32" s="95"/>
      <c r="E32" s="17"/>
      <c r="F32" s="98"/>
      <c r="G32" s="26"/>
      <c r="H32" s="122"/>
      <c r="I32" s="13"/>
    </row>
    <row r="33" spans="1:9" ht="15.95" customHeight="1" x14ac:dyDescent="0.2">
      <c r="A33" s="51">
        <f t="shared" si="1"/>
        <v>46076</v>
      </c>
      <c r="B33" s="66" t="str">
        <f t="shared" si="0"/>
        <v>lundi</v>
      </c>
      <c r="C33" s="102">
        <v>23</v>
      </c>
      <c r="D33" s="95"/>
      <c r="E33" s="17"/>
      <c r="F33" s="98"/>
      <c r="G33" s="26"/>
      <c r="H33" s="122"/>
      <c r="I33" s="13"/>
    </row>
    <row r="34" spans="1:9" ht="15.95" customHeight="1" x14ac:dyDescent="0.2">
      <c r="A34" s="51">
        <f t="shared" si="1"/>
        <v>46077</v>
      </c>
      <c r="B34" s="66" t="str">
        <f t="shared" si="0"/>
        <v>mardi</v>
      </c>
      <c r="C34" s="102">
        <v>24</v>
      </c>
      <c r="D34" s="95"/>
      <c r="E34" s="17"/>
      <c r="F34" s="98"/>
      <c r="G34" s="26"/>
      <c r="H34" s="122"/>
      <c r="I34" s="13"/>
    </row>
    <row r="35" spans="1:9" ht="15.95" customHeight="1" x14ac:dyDescent="0.2">
      <c r="A35" s="51">
        <f t="shared" si="1"/>
        <v>46078</v>
      </c>
      <c r="B35" s="66" t="str">
        <f t="shared" si="0"/>
        <v>mercredi</v>
      </c>
      <c r="C35" s="102">
        <v>25</v>
      </c>
      <c r="D35" s="94"/>
      <c r="E35" s="13"/>
      <c r="F35" s="98"/>
      <c r="G35" s="26"/>
      <c r="H35" s="122"/>
      <c r="I35" s="13"/>
    </row>
    <row r="36" spans="1:9" ht="15.95" customHeight="1" x14ac:dyDescent="0.2">
      <c r="A36" s="51">
        <f t="shared" si="1"/>
        <v>46079</v>
      </c>
      <c r="B36" s="66" t="str">
        <f t="shared" si="0"/>
        <v>jeudi</v>
      </c>
      <c r="C36" s="103">
        <v>26</v>
      </c>
      <c r="D36" s="94"/>
      <c r="E36" s="13"/>
      <c r="F36" s="98"/>
      <c r="G36" s="26"/>
      <c r="H36" s="122"/>
      <c r="I36" s="77"/>
    </row>
    <row r="37" spans="1:9" ht="15.95" customHeight="1" x14ac:dyDescent="0.2">
      <c r="A37" s="51">
        <f t="shared" si="1"/>
        <v>46080</v>
      </c>
      <c r="B37" s="66" t="str">
        <f t="shared" si="0"/>
        <v>vendredi</v>
      </c>
      <c r="C37" s="100">
        <v>27</v>
      </c>
      <c r="D37" s="95"/>
      <c r="E37" s="17"/>
      <c r="F37" s="98"/>
      <c r="G37" s="26"/>
      <c r="H37" s="122"/>
      <c r="I37" s="13"/>
    </row>
    <row r="38" spans="1:9" ht="15.95" customHeight="1" x14ac:dyDescent="0.2">
      <c r="A38" s="51">
        <f t="shared" si="1"/>
        <v>46081</v>
      </c>
      <c r="B38" s="66" t="str">
        <f t="shared" si="0"/>
        <v>samedi</v>
      </c>
      <c r="C38" s="100">
        <v>28</v>
      </c>
      <c r="D38" s="96"/>
      <c r="E38" s="91"/>
      <c r="F38" s="99"/>
      <c r="G38" s="92"/>
      <c r="H38" s="144"/>
      <c r="I38" s="91"/>
    </row>
    <row r="39" spans="1:9" ht="15.95" customHeight="1" thickBot="1" x14ac:dyDescent="0.25">
      <c r="A39" s="51"/>
      <c r="B39" s="67"/>
      <c r="C39" s="32"/>
      <c r="D39" s="94"/>
      <c r="E39" s="13"/>
      <c r="F39" s="98"/>
      <c r="G39" s="26"/>
      <c r="H39" s="122"/>
      <c r="I39" s="13"/>
    </row>
    <row r="40" spans="1:9" ht="15.95" customHeight="1" x14ac:dyDescent="0.2">
      <c r="A40" s="51"/>
      <c r="B40" s="133"/>
      <c r="C40" s="19"/>
      <c r="D40" s="90"/>
      <c r="E40" s="100"/>
      <c r="F40" s="31"/>
      <c r="G40" s="88"/>
      <c r="H40" s="145"/>
      <c r="I40" s="100"/>
    </row>
    <row r="41" spans="1:9" ht="15.95" customHeight="1" thickBot="1" x14ac:dyDescent="0.25">
      <c r="A41" s="51"/>
      <c r="B41" s="134"/>
      <c r="C41" s="135"/>
      <c r="D41" s="90"/>
      <c r="E41" s="100"/>
      <c r="F41" s="31"/>
      <c r="G41" s="88"/>
      <c r="H41" s="145"/>
      <c r="I41" s="100"/>
    </row>
    <row r="42" spans="1:9" ht="24.95" customHeight="1" thickBot="1" x14ac:dyDescent="0.25">
      <c r="A42" s="137" t="str">
        <f>CONCATENATE(E4,"_HS_",F3,"_",H3)</f>
        <v>JOUSSEAUME_HS_février_2026</v>
      </c>
      <c r="B42" s="137"/>
      <c r="C42" s="137"/>
      <c r="D42" s="138"/>
      <c r="E42" s="114" t="s">
        <v>53</v>
      </c>
      <c r="F42" s="148">
        <f>SUM(F11:F38)</f>
        <v>0.16666666666666666</v>
      </c>
      <c r="G42" s="149">
        <f>SUM(G11:G38)</f>
        <v>0</v>
      </c>
      <c r="H42" s="150">
        <f>SUM(H11:H38)</f>
        <v>0</v>
      </c>
      <c r="I42" s="151">
        <f>SUM(I11:I38)</f>
        <v>0.20833333333333334</v>
      </c>
    </row>
    <row r="43" spans="1:9" ht="15.75" x14ac:dyDescent="0.2">
      <c r="B43" s="5"/>
      <c r="C43" s="18"/>
      <c r="D43" s="18"/>
      <c r="E43" s="20"/>
      <c r="F43" s="156" t="s">
        <v>48</v>
      </c>
      <c r="G43" s="156"/>
      <c r="H43" s="156"/>
      <c r="I43" s="156"/>
    </row>
    <row r="44" spans="1:9" x14ac:dyDescent="0.2">
      <c r="B44" s="5"/>
      <c r="C44" s="7"/>
      <c r="D44" s="7"/>
      <c r="E44" s="15"/>
      <c r="F44" s="160"/>
      <c r="G44" s="160"/>
      <c r="H44" s="160"/>
    </row>
    <row r="45" spans="1:9" x14ac:dyDescent="0.2">
      <c r="B45" s="5"/>
      <c r="C45" s="5"/>
      <c r="D45" s="5"/>
      <c r="E45" s="16"/>
      <c r="F45" s="5"/>
      <c r="G45" s="5"/>
      <c r="H45" s="5"/>
    </row>
  </sheetData>
  <mergeCells count="4">
    <mergeCell ref="F43:I43"/>
    <mergeCell ref="F8:I8"/>
    <mergeCell ref="F44:H44"/>
    <mergeCell ref="C1:H1"/>
  </mergeCells>
  <pageMargins left="0.7" right="0.7" top="0.75" bottom="0.75" header="0.3" footer="0.3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I45"/>
  <sheetViews>
    <sheetView workbookViewId="0">
      <selection activeCell="M26" sqref="M26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Config!D8</f>
        <v>46082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Config!E8</f>
        <v>46112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mars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127"/>
      <c r="D10" s="11"/>
      <c r="E10" s="11"/>
      <c r="F10" s="30"/>
      <c r="G10" s="29"/>
      <c r="H10" s="30"/>
      <c r="I10" s="101"/>
    </row>
    <row r="11" spans="1:9" ht="15.95" customHeight="1" x14ac:dyDescent="0.2">
      <c r="A11" s="51">
        <f>A1</f>
        <v>46082</v>
      </c>
      <c r="B11" s="65" t="str">
        <f>TEXT(A11,"jjjj")</f>
        <v>dimanche</v>
      </c>
      <c r="C11" s="101">
        <v>1</v>
      </c>
      <c r="D11" s="12"/>
      <c r="E11" s="107"/>
      <c r="F11" s="22"/>
      <c r="G11" s="23"/>
      <c r="H11" s="140"/>
      <c r="I11" s="12"/>
    </row>
    <row r="12" spans="1:9" ht="15.95" customHeight="1" x14ac:dyDescent="0.2">
      <c r="A12" s="51">
        <f>A11+1</f>
        <v>46083</v>
      </c>
      <c r="B12" s="66" t="str">
        <f t="shared" ref="B12:B41" si="0">TEXT(A12,"jjjj")</f>
        <v>lundi</v>
      </c>
      <c r="C12" s="102">
        <v>2</v>
      </c>
      <c r="D12" s="13"/>
      <c r="E12" s="108"/>
      <c r="F12" s="24"/>
      <c r="G12" s="25"/>
      <c r="H12" s="74"/>
      <c r="I12" s="13"/>
    </row>
    <row r="13" spans="1:9" ht="15.95" customHeight="1" x14ac:dyDescent="0.2">
      <c r="A13" s="51">
        <f t="shared" ref="A13:A41" si="1">A12+1</f>
        <v>46084</v>
      </c>
      <c r="B13" s="66" t="str">
        <f t="shared" si="0"/>
        <v>mardi</v>
      </c>
      <c r="C13" s="102">
        <v>3</v>
      </c>
      <c r="D13" s="13"/>
      <c r="E13" s="108"/>
      <c r="F13" s="24"/>
      <c r="G13" s="25"/>
      <c r="H13" s="74"/>
      <c r="I13" s="13"/>
    </row>
    <row r="14" spans="1:9" ht="15.95" customHeight="1" x14ac:dyDescent="0.2">
      <c r="A14" s="51">
        <f t="shared" si="1"/>
        <v>46085</v>
      </c>
      <c r="B14" s="66" t="str">
        <f t="shared" si="0"/>
        <v>mercredi</v>
      </c>
      <c r="C14" s="102">
        <v>4</v>
      </c>
      <c r="D14" s="13"/>
      <c r="E14" s="108"/>
      <c r="F14" s="24"/>
      <c r="G14" s="25"/>
      <c r="H14" s="74"/>
      <c r="I14" s="13"/>
    </row>
    <row r="15" spans="1:9" ht="15.95" customHeight="1" x14ac:dyDescent="0.2">
      <c r="A15" s="51">
        <f t="shared" si="1"/>
        <v>46086</v>
      </c>
      <c r="B15" s="66" t="str">
        <f t="shared" si="0"/>
        <v>jeudi</v>
      </c>
      <c r="C15" s="102">
        <v>5</v>
      </c>
      <c r="D15" s="13"/>
      <c r="E15" s="108"/>
      <c r="F15" s="24"/>
      <c r="G15" s="25"/>
      <c r="H15" s="74"/>
      <c r="I15" s="13"/>
    </row>
    <row r="16" spans="1:9" ht="15.95" customHeight="1" x14ac:dyDescent="0.2">
      <c r="A16" s="51">
        <f t="shared" si="1"/>
        <v>46087</v>
      </c>
      <c r="B16" s="66" t="str">
        <f t="shared" si="0"/>
        <v>vendredi</v>
      </c>
      <c r="C16" s="102">
        <v>6</v>
      </c>
      <c r="D16" s="13"/>
      <c r="E16" s="108"/>
      <c r="F16" s="24"/>
      <c r="G16" s="26"/>
      <c r="H16" s="74"/>
      <c r="I16" s="13"/>
    </row>
    <row r="17" spans="1:9" ht="15.95" customHeight="1" x14ac:dyDescent="0.2">
      <c r="A17" s="51">
        <f t="shared" si="1"/>
        <v>46088</v>
      </c>
      <c r="B17" s="66" t="str">
        <f t="shared" si="0"/>
        <v>samedi</v>
      </c>
      <c r="C17" s="102">
        <v>7</v>
      </c>
      <c r="D17" s="13"/>
      <c r="E17" s="108"/>
      <c r="F17" s="24"/>
      <c r="G17" s="26"/>
      <c r="H17" s="74"/>
      <c r="I17" s="13"/>
    </row>
    <row r="18" spans="1:9" ht="15.95" customHeight="1" x14ac:dyDescent="0.2">
      <c r="A18" s="51">
        <f t="shared" si="1"/>
        <v>46089</v>
      </c>
      <c r="B18" s="66" t="str">
        <f t="shared" si="0"/>
        <v>dimanche</v>
      </c>
      <c r="C18" s="102">
        <v>8</v>
      </c>
      <c r="D18" s="13" t="s">
        <v>66</v>
      </c>
      <c r="E18" s="108" t="s">
        <v>67</v>
      </c>
      <c r="F18" s="24"/>
      <c r="G18" s="26"/>
      <c r="H18" s="74"/>
      <c r="I18" s="77">
        <v>0.33333333333333331</v>
      </c>
    </row>
    <row r="19" spans="1:9" ht="15.95" customHeight="1" x14ac:dyDescent="0.2">
      <c r="A19" s="51">
        <f t="shared" si="1"/>
        <v>46090</v>
      </c>
      <c r="B19" s="66" t="str">
        <f t="shared" si="0"/>
        <v>lundi</v>
      </c>
      <c r="C19" s="102">
        <v>9</v>
      </c>
      <c r="D19" s="17"/>
      <c r="E19" s="109"/>
      <c r="F19" s="24"/>
      <c r="G19" s="26"/>
      <c r="H19" s="74"/>
      <c r="I19" s="13"/>
    </row>
    <row r="20" spans="1:9" ht="15.95" customHeight="1" x14ac:dyDescent="0.2">
      <c r="A20" s="51">
        <f t="shared" si="1"/>
        <v>46091</v>
      </c>
      <c r="B20" s="66" t="str">
        <f t="shared" si="0"/>
        <v>mardi</v>
      </c>
      <c r="C20" s="102">
        <v>10</v>
      </c>
      <c r="D20" s="13"/>
      <c r="E20" s="108"/>
      <c r="F20" s="24"/>
      <c r="G20" s="26"/>
      <c r="H20" s="74"/>
      <c r="I20" s="77"/>
    </row>
    <row r="21" spans="1:9" ht="15.95" customHeight="1" x14ac:dyDescent="0.2">
      <c r="A21" s="51">
        <f t="shared" si="1"/>
        <v>46092</v>
      </c>
      <c r="B21" s="66" t="str">
        <f t="shared" si="0"/>
        <v>mercredi</v>
      </c>
      <c r="C21" s="102">
        <v>11</v>
      </c>
      <c r="D21" s="13"/>
      <c r="E21" s="108"/>
      <c r="F21" s="24"/>
      <c r="G21" s="26"/>
      <c r="H21" s="74"/>
      <c r="I21" s="13"/>
    </row>
    <row r="22" spans="1:9" ht="15.95" customHeight="1" x14ac:dyDescent="0.2">
      <c r="A22" s="51">
        <f t="shared" si="1"/>
        <v>46093</v>
      </c>
      <c r="B22" s="66" t="str">
        <f t="shared" si="0"/>
        <v>jeudi</v>
      </c>
      <c r="C22" s="102">
        <v>12</v>
      </c>
      <c r="D22" s="17"/>
      <c r="E22" s="109"/>
      <c r="F22" s="24"/>
      <c r="G22" s="26"/>
      <c r="H22" s="74"/>
      <c r="I22" s="13"/>
    </row>
    <row r="23" spans="1:9" ht="15.95" customHeight="1" x14ac:dyDescent="0.2">
      <c r="A23" s="51">
        <f t="shared" si="1"/>
        <v>46094</v>
      </c>
      <c r="B23" s="66" t="str">
        <f t="shared" si="0"/>
        <v>vendredi</v>
      </c>
      <c r="C23" s="102">
        <v>13</v>
      </c>
      <c r="D23" s="17"/>
      <c r="E23" s="108"/>
      <c r="F23" s="24"/>
      <c r="G23" s="26"/>
      <c r="H23" s="74"/>
      <c r="I23" s="13"/>
    </row>
    <row r="24" spans="1:9" ht="15.95" customHeight="1" x14ac:dyDescent="0.2">
      <c r="A24" s="51">
        <f t="shared" si="1"/>
        <v>46095</v>
      </c>
      <c r="B24" s="66" t="str">
        <f t="shared" si="0"/>
        <v>samedi</v>
      </c>
      <c r="C24" s="102">
        <v>14</v>
      </c>
      <c r="D24" s="13"/>
      <c r="E24" s="108"/>
      <c r="F24" s="24"/>
      <c r="G24" s="26"/>
      <c r="H24" s="74"/>
      <c r="I24" s="13"/>
    </row>
    <row r="25" spans="1:9" ht="15.95" customHeight="1" x14ac:dyDescent="0.2">
      <c r="A25" s="51">
        <f t="shared" si="1"/>
        <v>46096</v>
      </c>
      <c r="B25" s="66" t="str">
        <f t="shared" si="0"/>
        <v>dimanche</v>
      </c>
      <c r="C25" s="102">
        <v>15</v>
      </c>
      <c r="D25" s="13" t="s">
        <v>68</v>
      </c>
      <c r="E25" s="108" t="s">
        <v>69</v>
      </c>
      <c r="F25" s="24"/>
      <c r="G25" s="26"/>
      <c r="H25" s="74"/>
      <c r="I25" s="77">
        <v>0.29166666666666669</v>
      </c>
    </row>
    <row r="26" spans="1:9" ht="15.95" customHeight="1" x14ac:dyDescent="0.2">
      <c r="A26" s="51">
        <f t="shared" si="1"/>
        <v>46097</v>
      </c>
      <c r="B26" s="66" t="str">
        <f t="shared" si="0"/>
        <v>lundi</v>
      </c>
      <c r="C26" s="102">
        <v>16</v>
      </c>
      <c r="D26" s="13"/>
      <c r="E26" s="108"/>
      <c r="F26" s="24"/>
      <c r="G26" s="26"/>
      <c r="H26" s="74"/>
      <c r="I26" s="13"/>
    </row>
    <row r="27" spans="1:9" ht="15.95" customHeight="1" x14ac:dyDescent="0.2">
      <c r="A27" s="51">
        <f t="shared" si="1"/>
        <v>46098</v>
      </c>
      <c r="B27" s="66" t="str">
        <f t="shared" si="0"/>
        <v>mardi</v>
      </c>
      <c r="C27" s="102">
        <v>17</v>
      </c>
      <c r="D27" s="13"/>
      <c r="E27" s="108"/>
      <c r="F27" s="24"/>
      <c r="G27" s="26"/>
      <c r="H27" s="74"/>
      <c r="I27" s="13"/>
    </row>
    <row r="28" spans="1:9" ht="15.95" customHeight="1" x14ac:dyDescent="0.2">
      <c r="A28" s="51">
        <f t="shared" si="1"/>
        <v>46099</v>
      </c>
      <c r="B28" s="66" t="str">
        <f t="shared" si="0"/>
        <v>mercredi</v>
      </c>
      <c r="C28" s="102">
        <v>18</v>
      </c>
      <c r="D28" s="13"/>
      <c r="E28" s="108"/>
      <c r="F28" s="24"/>
      <c r="G28" s="26"/>
      <c r="H28" s="74"/>
      <c r="I28" s="13"/>
    </row>
    <row r="29" spans="1:9" ht="15.95" customHeight="1" x14ac:dyDescent="0.2">
      <c r="A29" s="51">
        <f t="shared" si="1"/>
        <v>46100</v>
      </c>
      <c r="B29" s="66" t="str">
        <f t="shared" si="0"/>
        <v>jeudi</v>
      </c>
      <c r="C29" s="102">
        <v>19</v>
      </c>
      <c r="D29" s="17"/>
      <c r="E29" s="109"/>
      <c r="F29" s="24"/>
      <c r="G29" s="26"/>
      <c r="H29" s="74"/>
      <c r="I29" s="13"/>
    </row>
    <row r="30" spans="1:9" ht="15.95" customHeight="1" x14ac:dyDescent="0.2">
      <c r="A30" s="51">
        <f t="shared" si="1"/>
        <v>46101</v>
      </c>
      <c r="B30" s="66" t="str">
        <f t="shared" si="0"/>
        <v>vendredi</v>
      </c>
      <c r="C30" s="102">
        <v>20</v>
      </c>
      <c r="D30" s="13"/>
      <c r="E30" s="108"/>
      <c r="F30" s="24"/>
      <c r="G30" s="26"/>
      <c r="H30" s="74"/>
      <c r="I30" s="13"/>
    </row>
    <row r="31" spans="1:9" ht="15.95" customHeight="1" x14ac:dyDescent="0.2">
      <c r="A31" s="51">
        <f t="shared" si="1"/>
        <v>46102</v>
      </c>
      <c r="B31" s="66" t="str">
        <f t="shared" si="0"/>
        <v>samedi</v>
      </c>
      <c r="C31" s="102">
        <v>21</v>
      </c>
      <c r="D31" s="17"/>
      <c r="E31" s="109"/>
      <c r="F31" s="24"/>
      <c r="G31" s="26"/>
      <c r="H31" s="74"/>
      <c r="I31" s="13"/>
    </row>
    <row r="32" spans="1:9" ht="15.95" customHeight="1" x14ac:dyDescent="0.2">
      <c r="A32" s="51">
        <f t="shared" si="1"/>
        <v>46103</v>
      </c>
      <c r="B32" s="66" t="str">
        <f t="shared" si="0"/>
        <v>dimanche</v>
      </c>
      <c r="C32" s="102">
        <v>22</v>
      </c>
      <c r="D32" s="17" t="s">
        <v>62</v>
      </c>
      <c r="E32" s="109" t="s">
        <v>70</v>
      </c>
      <c r="F32" s="24"/>
      <c r="G32" s="26"/>
      <c r="H32" s="74">
        <v>4.1666666666666664E-2</v>
      </c>
      <c r="I32" s="13"/>
    </row>
    <row r="33" spans="1:9" ht="15.95" customHeight="1" x14ac:dyDescent="0.2">
      <c r="A33" s="51">
        <f t="shared" si="1"/>
        <v>46104</v>
      </c>
      <c r="B33" s="66" t="str">
        <f t="shared" si="0"/>
        <v>lundi</v>
      </c>
      <c r="C33" s="102">
        <v>23</v>
      </c>
      <c r="D33" s="17"/>
      <c r="E33" s="109"/>
      <c r="F33" s="24"/>
      <c r="G33" s="26"/>
      <c r="H33" s="74"/>
      <c r="I33" s="13"/>
    </row>
    <row r="34" spans="1:9" ht="15.95" customHeight="1" x14ac:dyDescent="0.2">
      <c r="A34" s="51">
        <f t="shared" si="1"/>
        <v>46105</v>
      </c>
      <c r="B34" s="66" t="str">
        <f t="shared" si="0"/>
        <v>mardi</v>
      </c>
      <c r="C34" s="102">
        <v>24</v>
      </c>
      <c r="D34" s="17"/>
      <c r="E34" s="109"/>
      <c r="F34" s="24"/>
      <c r="G34" s="26"/>
      <c r="H34" s="74"/>
      <c r="I34" s="13"/>
    </row>
    <row r="35" spans="1:9" ht="15.95" customHeight="1" x14ac:dyDescent="0.2">
      <c r="A35" s="51">
        <f t="shared" si="1"/>
        <v>46106</v>
      </c>
      <c r="B35" s="66" t="str">
        <f t="shared" si="0"/>
        <v>mercredi</v>
      </c>
      <c r="C35" s="102">
        <v>25</v>
      </c>
      <c r="D35" s="13"/>
      <c r="E35" s="108"/>
      <c r="F35" s="24"/>
      <c r="G35" s="26"/>
      <c r="H35" s="74"/>
      <c r="I35" s="13"/>
    </row>
    <row r="36" spans="1:9" ht="15.95" customHeight="1" x14ac:dyDescent="0.2">
      <c r="A36" s="51">
        <f t="shared" si="1"/>
        <v>46107</v>
      </c>
      <c r="B36" s="66" t="str">
        <f t="shared" si="0"/>
        <v>jeudi</v>
      </c>
      <c r="C36" s="102">
        <v>26</v>
      </c>
      <c r="D36" s="13"/>
      <c r="E36" s="108"/>
      <c r="F36" s="24"/>
      <c r="G36" s="26"/>
      <c r="H36" s="74"/>
      <c r="I36" s="77"/>
    </row>
    <row r="37" spans="1:9" ht="15.95" customHeight="1" x14ac:dyDescent="0.2">
      <c r="A37" s="51">
        <f t="shared" si="1"/>
        <v>46108</v>
      </c>
      <c r="B37" s="66" t="str">
        <f t="shared" si="0"/>
        <v>vendredi</v>
      </c>
      <c r="C37" s="102">
        <v>27</v>
      </c>
      <c r="D37" s="13"/>
      <c r="E37" s="108"/>
      <c r="F37" s="24"/>
      <c r="G37" s="26"/>
      <c r="H37" s="74"/>
      <c r="I37" s="13"/>
    </row>
    <row r="38" spans="1:9" ht="15.95" customHeight="1" x14ac:dyDescent="0.2">
      <c r="A38" s="51">
        <f t="shared" si="1"/>
        <v>46109</v>
      </c>
      <c r="B38" s="66" t="str">
        <f t="shared" si="0"/>
        <v>samedi</v>
      </c>
      <c r="C38" s="102">
        <v>28</v>
      </c>
      <c r="D38" s="13"/>
      <c r="E38" s="108"/>
      <c r="F38" s="24"/>
      <c r="G38" s="26"/>
      <c r="H38" s="74"/>
      <c r="I38" s="13"/>
    </row>
    <row r="39" spans="1:9" ht="15.95" customHeight="1" x14ac:dyDescent="0.2">
      <c r="A39" s="51">
        <f t="shared" si="1"/>
        <v>46110</v>
      </c>
      <c r="B39" s="66" t="str">
        <f t="shared" si="0"/>
        <v>dimanche</v>
      </c>
      <c r="C39" s="102">
        <v>29</v>
      </c>
      <c r="D39" s="13"/>
      <c r="E39" s="108"/>
      <c r="F39" s="24"/>
      <c r="G39" s="26"/>
      <c r="H39" s="74"/>
      <c r="I39" s="13"/>
    </row>
    <row r="40" spans="1:9" ht="15.95" customHeight="1" x14ac:dyDescent="0.2">
      <c r="A40" s="51">
        <f t="shared" si="1"/>
        <v>46111</v>
      </c>
      <c r="B40" s="66" t="str">
        <f t="shared" si="0"/>
        <v>lundi</v>
      </c>
      <c r="C40" s="102">
        <v>30</v>
      </c>
      <c r="D40" s="17"/>
      <c r="E40" s="109"/>
      <c r="F40" s="24"/>
      <c r="G40" s="26"/>
      <c r="H40" s="74"/>
      <c r="I40" s="13"/>
    </row>
    <row r="41" spans="1:9" ht="15.95" customHeight="1" thickBot="1" x14ac:dyDescent="0.25">
      <c r="A41" s="51">
        <f t="shared" si="1"/>
        <v>46112</v>
      </c>
      <c r="B41" s="67" t="str">
        <f t="shared" si="0"/>
        <v>mardi</v>
      </c>
      <c r="C41" s="112">
        <v>31</v>
      </c>
      <c r="D41" s="111"/>
      <c r="E41" s="105"/>
      <c r="F41" s="27"/>
      <c r="G41" s="28"/>
      <c r="H41" s="141"/>
      <c r="I41" s="14"/>
    </row>
    <row r="42" spans="1:9" ht="24.95" customHeight="1" thickBot="1" x14ac:dyDescent="0.25">
      <c r="A42" s="137" t="str">
        <f>CONCATENATE(E4,"_HS_",F3,"_",H3)</f>
        <v>JOUSSEAUME_HS_mars_2026</v>
      </c>
      <c r="B42" s="137"/>
      <c r="C42" s="137"/>
      <c r="D42" s="138"/>
      <c r="E42" s="120" t="s">
        <v>53</v>
      </c>
      <c r="F42" s="84">
        <f>SUM(F11:F41)</f>
        <v>0</v>
      </c>
      <c r="G42" s="85">
        <f>SUM(G11:G41)</f>
        <v>0</v>
      </c>
      <c r="H42" s="86">
        <f>SUM(H11:H41)</f>
        <v>4.1666666666666664E-2</v>
      </c>
      <c r="I42" s="87">
        <f>SUM(I11:I41)</f>
        <v>0.625</v>
      </c>
    </row>
    <row r="43" spans="1:9" ht="15.75" x14ac:dyDescent="0.2">
      <c r="B43" s="5"/>
      <c r="C43" s="18"/>
      <c r="D43" s="18"/>
      <c r="E43" s="20"/>
      <c r="F43" s="156" t="s">
        <v>48</v>
      </c>
      <c r="G43" s="156"/>
      <c r="H43" s="156"/>
      <c r="I43" s="156"/>
    </row>
    <row r="44" spans="1:9" x14ac:dyDescent="0.2">
      <c r="B44" s="5"/>
      <c r="C44" s="7"/>
      <c r="D44" s="7"/>
      <c r="E44" s="15"/>
      <c r="F44" s="160"/>
      <c r="G44" s="160"/>
      <c r="H44" s="160"/>
    </row>
    <row r="45" spans="1:9" x14ac:dyDescent="0.2">
      <c r="B45" s="5"/>
      <c r="C45" s="5"/>
      <c r="D45" s="5"/>
      <c r="E45" s="16"/>
      <c r="F45" s="5"/>
      <c r="G45" s="5"/>
      <c r="H45" s="5"/>
    </row>
  </sheetData>
  <mergeCells count="4">
    <mergeCell ref="F43:I43"/>
    <mergeCell ref="F8:I8"/>
    <mergeCell ref="F44:H44"/>
    <mergeCell ref="C1:H1"/>
  </mergeCells>
  <pageMargins left="0.7" right="0.7" top="0.75" bottom="0.75" header="0.3" footer="0.3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8193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44"/>
  <sheetViews>
    <sheetView workbookViewId="0">
      <selection activeCell="K34" sqref="K34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Config!D9</f>
        <v>46113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Config!E9</f>
        <v>46142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avril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127"/>
      <c r="D10" s="11"/>
      <c r="E10" s="11"/>
      <c r="F10" s="30"/>
      <c r="G10" s="29"/>
      <c r="H10" s="30"/>
      <c r="I10" s="101"/>
    </row>
    <row r="11" spans="1:9" ht="15.95" customHeight="1" x14ac:dyDescent="0.2">
      <c r="A11" s="51">
        <f>A1</f>
        <v>46113</v>
      </c>
      <c r="B11" s="65" t="str">
        <f>TEXT(A11,"jjjj")</f>
        <v>mercredi</v>
      </c>
      <c r="C11" s="101">
        <v>1</v>
      </c>
      <c r="D11" s="12"/>
      <c r="E11" s="107"/>
      <c r="F11" s="22"/>
      <c r="G11" s="23"/>
      <c r="H11" s="140"/>
      <c r="I11" s="12"/>
    </row>
    <row r="12" spans="1:9" ht="15.95" customHeight="1" x14ac:dyDescent="0.2">
      <c r="A12" s="51">
        <f>A11+1</f>
        <v>46114</v>
      </c>
      <c r="B12" s="66" t="str">
        <f t="shared" ref="B12:B40" si="0">TEXT(A12,"jjjj")</f>
        <v>jeudi</v>
      </c>
      <c r="C12" s="102">
        <v>2</v>
      </c>
      <c r="D12" s="13"/>
      <c r="E12" s="108"/>
      <c r="F12" s="24"/>
      <c r="G12" s="25"/>
      <c r="H12" s="74"/>
      <c r="I12" s="13"/>
    </row>
    <row r="13" spans="1:9" ht="15.95" customHeight="1" x14ac:dyDescent="0.2">
      <c r="A13" s="51">
        <f t="shared" ref="A13:A40" si="1">A12+1</f>
        <v>46115</v>
      </c>
      <c r="B13" s="66" t="str">
        <f t="shared" si="0"/>
        <v>vendredi</v>
      </c>
      <c r="C13" s="102">
        <v>3</v>
      </c>
      <c r="D13" s="17"/>
      <c r="E13" s="109"/>
      <c r="F13" s="24"/>
      <c r="G13" s="25"/>
      <c r="H13" s="74"/>
      <c r="I13" s="77"/>
    </row>
    <row r="14" spans="1:9" ht="15.95" customHeight="1" x14ac:dyDescent="0.2">
      <c r="A14" s="51">
        <f t="shared" si="1"/>
        <v>46116</v>
      </c>
      <c r="B14" s="66" t="str">
        <f t="shared" si="0"/>
        <v>samedi</v>
      </c>
      <c r="C14" s="102">
        <v>4</v>
      </c>
      <c r="D14" s="17"/>
      <c r="E14" s="109"/>
      <c r="F14" s="24"/>
      <c r="G14" s="25"/>
      <c r="H14" s="74"/>
      <c r="I14" s="13"/>
    </row>
    <row r="15" spans="1:9" ht="15.95" customHeight="1" x14ac:dyDescent="0.2">
      <c r="A15" s="51">
        <f t="shared" si="1"/>
        <v>46117</v>
      </c>
      <c r="B15" s="66" t="str">
        <f t="shared" si="0"/>
        <v>dimanche</v>
      </c>
      <c r="C15" s="102">
        <v>5</v>
      </c>
      <c r="D15" s="13" t="s">
        <v>60</v>
      </c>
      <c r="E15" s="108" t="s">
        <v>61</v>
      </c>
      <c r="F15" s="24"/>
      <c r="G15" s="25"/>
      <c r="H15" s="74"/>
      <c r="I15" s="77">
        <v>0.20833333333333334</v>
      </c>
    </row>
    <row r="16" spans="1:9" ht="15.95" customHeight="1" x14ac:dyDescent="0.2">
      <c r="A16" s="51">
        <f t="shared" si="1"/>
        <v>46118</v>
      </c>
      <c r="B16" s="66" t="str">
        <f t="shared" si="0"/>
        <v>lundi</v>
      </c>
      <c r="C16" s="102">
        <v>6</v>
      </c>
      <c r="D16" s="13"/>
      <c r="E16" s="108"/>
      <c r="F16" s="24"/>
      <c r="G16" s="26"/>
      <c r="H16" s="74"/>
      <c r="I16" s="13"/>
    </row>
    <row r="17" spans="1:9" ht="15.95" customHeight="1" x14ac:dyDescent="0.2">
      <c r="A17" s="51">
        <f t="shared" si="1"/>
        <v>46119</v>
      </c>
      <c r="B17" s="66" t="str">
        <f t="shared" si="0"/>
        <v>mardi</v>
      </c>
      <c r="C17" s="102">
        <v>7</v>
      </c>
      <c r="D17" s="13"/>
      <c r="E17" s="108"/>
      <c r="F17" s="24"/>
      <c r="G17" s="26"/>
      <c r="H17" s="74"/>
      <c r="I17" s="13"/>
    </row>
    <row r="18" spans="1:9" ht="15.95" customHeight="1" x14ac:dyDescent="0.2">
      <c r="A18" s="51">
        <f t="shared" si="1"/>
        <v>46120</v>
      </c>
      <c r="B18" s="66" t="str">
        <f t="shared" si="0"/>
        <v>mercredi</v>
      </c>
      <c r="C18" s="102">
        <v>8</v>
      </c>
      <c r="D18" s="13"/>
      <c r="E18" s="108"/>
      <c r="F18" s="24"/>
      <c r="G18" s="26"/>
      <c r="H18" s="74"/>
      <c r="I18" s="13"/>
    </row>
    <row r="19" spans="1:9" ht="15.95" customHeight="1" x14ac:dyDescent="0.2">
      <c r="A19" s="51">
        <f t="shared" si="1"/>
        <v>46121</v>
      </c>
      <c r="B19" s="66" t="str">
        <f t="shared" si="0"/>
        <v>jeudi</v>
      </c>
      <c r="C19" s="102">
        <v>9</v>
      </c>
      <c r="D19" s="17"/>
      <c r="E19" s="109"/>
      <c r="F19" s="24"/>
      <c r="G19" s="26"/>
      <c r="H19" s="74"/>
      <c r="I19" s="77"/>
    </row>
    <row r="20" spans="1:9" ht="15.95" customHeight="1" x14ac:dyDescent="0.2">
      <c r="A20" s="51">
        <f t="shared" si="1"/>
        <v>46122</v>
      </c>
      <c r="B20" s="66" t="str">
        <f t="shared" si="0"/>
        <v>vendredi</v>
      </c>
      <c r="C20" s="102">
        <v>10</v>
      </c>
      <c r="D20" s="13"/>
      <c r="E20" s="108"/>
      <c r="F20" s="24"/>
      <c r="G20" s="26"/>
      <c r="H20" s="74"/>
      <c r="I20" s="13"/>
    </row>
    <row r="21" spans="1:9" ht="15.95" customHeight="1" x14ac:dyDescent="0.2">
      <c r="A21" s="51">
        <f t="shared" si="1"/>
        <v>46123</v>
      </c>
      <c r="B21" s="66" t="str">
        <f t="shared" si="0"/>
        <v>samedi</v>
      </c>
      <c r="C21" s="102">
        <v>11</v>
      </c>
      <c r="D21" s="13"/>
      <c r="E21" s="108"/>
      <c r="F21" s="24"/>
      <c r="G21" s="26"/>
      <c r="H21" s="74"/>
      <c r="I21" s="13"/>
    </row>
    <row r="22" spans="1:9" ht="15.95" customHeight="1" x14ac:dyDescent="0.2">
      <c r="A22" s="51">
        <f t="shared" si="1"/>
        <v>46124</v>
      </c>
      <c r="B22" s="66" t="str">
        <f t="shared" si="0"/>
        <v>dimanche</v>
      </c>
      <c r="C22" s="102">
        <v>12</v>
      </c>
      <c r="D22" s="13"/>
      <c r="E22" s="108"/>
      <c r="F22" s="24"/>
      <c r="G22" s="26"/>
      <c r="H22" s="74"/>
      <c r="I22" s="13"/>
    </row>
    <row r="23" spans="1:9" ht="15.95" customHeight="1" x14ac:dyDescent="0.2">
      <c r="A23" s="51">
        <f t="shared" si="1"/>
        <v>46125</v>
      </c>
      <c r="B23" s="66" t="str">
        <f t="shared" si="0"/>
        <v>lundi</v>
      </c>
      <c r="C23" s="102">
        <v>13</v>
      </c>
      <c r="D23" s="17"/>
      <c r="E23" s="108"/>
      <c r="F23" s="24"/>
      <c r="G23" s="26"/>
      <c r="H23" s="74"/>
      <c r="I23" s="13"/>
    </row>
    <row r="24" spans="1:9" ht="15.95" customHeight="1" x14ac:dyDescent="0.2">
      <c r="A24" s="51">
        <f t="shared" si="1"/>
        <v>46126</v>
      </c>
      <c r="B24" s="66" t="str">
        <f t="shared" si="0"/>
        <v>mardi</v>
      </c>
      <c r="C24" s="102">
        <v>14</v>
      </c>
      <c r="D24" s="13"/>
      <c r="E24" s="108"/>
      <c r="F24" s="24"/>
      <c r="G24" s="26"/>
      <c r="H24" s="74"/>
      <c r="I24" s="13"/>
    </row>
    <row r="25" spans="1:9" ht="15.95" customHeight="1" x14ac:dyDescent="0.2">
      <c r="A25" s="51">
        <f t="shared" si="1"/>
        <v>46127</v>
      </c>
      <c r="B25" s="66" t="str">
        <f t="shared" si="0"/>
        <v>mercredi</v>
      </c>
      <c r="C25" s="102">
        <v>15</v>
      </c>
      <c r="D25" s="13"/>
      <c r="E25" s="108"/>
      <c r="F25" s="24"/>
      <c r="G25" s="26"/>
      <c r="H25" s="74"/>
      <c r="I25" s="13"/>
    </row>
    <row r="26" spans="1:9" ht="15.95" customHeight="1" x14ac:dyDescent="0.2">
      <c r="A26" s="51">
        <f t="shared" si="1"/>
        <v>46128</v>
      </c>
      <c r="B26" s="66" t="str">
        <f t="shared" si="0"/>
        <v>jeudi</v>
      </c>
      <c r="C26" s="102">
        <v>16</v>
      </c>
      <c r="D26" s="13"/>
      <c r="E26" s="108"/>
      <c r="F26" s="24"/>
      <c r="G26" s="26"/>
      <c r="H26" s="74"/>
      <c r="I26" s="13"/>
    </row>
    <row r="27" spans="1:9" ht="15.95" customHeight="1" x14ac:dyDescent="0.2">
      <c r="A27" s="51">
        <f t="shared" si="1"/>
        <v>46129</v>
      </c>
      <c r="B27" s="66" t="str">
        <f t="shared" si="0"/>
        <v>vendredi</v>
      </c>
      <c r="C27" s="102">
        <v>17</v>
      </c>
      <c r="D27" s="17" t="s">
        <v>71</v>
      </c>
      <c r="E27" s="109" t="s">
        <v>72</v>
      </c>
      <c r="F27" s="24"/>
      <c r="G27" s="26"/>
      <c r="H27" s="74">
        <v>6.25E-2</v>
      </c>
      <c r="I27" s="13"/>
    </row>
    <row r="28" spans="1:9" ht="15.95" customHeight="1" x14ac:dyDescent="0.2">
      <c r="A28" s="51">
        <f t="shared" si="1"/>
        <v>46130</v>
      </c>
      <c r="B28" s="66" t="str">
        <f t="shared" si="0"/>
        <v>samedi</v>
      </c>
      <c r="C28" s="102">
        <v>18</v>
      </c>
      <c r="D28" s="13"/>
      <c r="E28" s="108"/>
      <c r="F28" s="24"/>
      <c r="G28" s="26"/>
      <c r="H28" s="74"/>
      <c r="I28" s="13"/>
    </row>
    <row r="29" spans="1:9" ht="15.95" customHeight="1" x14ac:dyDescent="0.2">
      <c r="A29" s="51">
        <f t="shared" si="1"/>
        <v>46131</v>
      </c>
      <c r="B29" s="66" t="str">
        <f t="shared" si="0"/>
        <v>dimanche</v>
      </c>
      <c r="C29" s="102">
        <v>19</v>
      </c>
      <c r="D29" s="17" t="s">
        <v>62</v>
      </c>
      <c r="E29" s="109" t="s">
        <v>73</v>
      </c>
      <c r="F29" s="24"/>
      <c r="G29" s="26"/>
      <c r="H29" s="74">
        <v>4.1666666666666664E-2</v>
      </c>
      <c r="I29" s="13"/>
    </row>
    <row r="30" spans="1:9" ht="15.95" customHeight="1" x14ac:dyDescent="0.2">
      <c r="A30" s="51">
        <f t="shared" si="1"/>
        <v>46132</v>
      </c>
      <c r="B30" s="66" t="str">
        <f t="shared" si="0"/>
        <v>lundi</v>
      </c>
      <c r="C30" s="102">
        <v>20</v>
      </c>
      <c r="D30" s="13"/>
      <c r="E30" s="108"/>
      <c r="F30" s="24"/>
      <c r="G30" s="26"/>
      <c r="H30" s="74"/>
      <c r="I30" s="13"/>
    </row>
    <row r="31" spans="1:9" ht="15.95" customHeight="1" x14ac:dyDescent="0.2">
      <c r="A31" s="51">
        <f t="shared" si="1"/>
        <v>46133</v>
      </c>
      <c r="B31" s="66" t="str">
        <f t="shared" si="0"/>
        <v>mardi</v>
      </c>
      <c r="C31" s="102">
        <v>21</v>
      </c>
      <c r="D31" s="17"/>
      <c r="E31" s="109"/>
      <c r="F31" s="24"/>
      <c r="G31" s="26"/>
      <c r="H31" s="74"/>
      <c r="I31" s="77"/>
    </row>
    <row r="32" spans="1:9" ht="15.95" customHeight="1" x14ac:dyDescent="0.2">
      <c r="A32" s="51">
        <f t="shared" si="1"/>
        <v>46134</v>
      </c>
      <c r="B32" s="66" t="str">
        <f t="shared" si="0"/>
        <v>mercredi</v>
      </c>
      <c r="C32" s="102">
        <v>22</v>
      </c>
      <c r="D32" s="17"/>
      <c r="E32" s="109"/>
      <c r="F32" s="24"/>
      <c r="G32" s="26"/>
      <c r="H32" s="74"/>
      <c r="I32" s="13"/>
    </row>
    <row r="33" spans="1:9" ht="15.95" customHeight="1" x14ac:dyDescent="0.2">
      <c r="A33" s="51">
        <f t="shared" si="1"/>
        <v>46135</v>
      </c>
      <c r="B33" s="66" t="str">
        <f t="shared" si="0"/>
        <v>jeudi</v>
      </c>
      <c r="C33" s="102">
        <v>23</v>
      </c>
      <c r="D33" s="17"/>
      <c r="E33" s="109"/>
      <c r="F33" s="24"/>
      <c r="G33" s="26"/>
      <c r="H33" s="74"/>
      <c r="I33" s="77"/>
    </row>
    <row r="34" spans="1:9" ht="15.95" customHeight="1" x14ac:dyDescent="0.2">
      <c r="A34" s="51">
        <f t="shared" si="1"/>
        <v>46136</v>
      </c>
      <c r="B34" s="66" t="str">
        <f t="shared" si="0"/>
        <v>vendredi</v>
      </c>
      <c r="C34" s="102">
        <v>24</v>
      </c>
      <c r="D34" s="17"/>
      <c r="E34" s="109"/>
      <c r="F34" s="24"/>
      <c r="G34" s="26"/>
      <c r="H34" s="74"/>
      <c r="I34" s="77"/>
    </row>
    <row r="35" spans="1:9" ht="15.95" customHeight="1" x14ac:dyDescent="0.2">
      <c r="A35" s="51">
        <f t="shared" si="1"/>
        <v>46137</v>
      </c>
      <c r="B35" s="66" t="str">
        <f t="shared" si="0"/>
        <v>samedi</v>
      </c>
      <c r="C35" s="102">
        <v>25</v>
      </c>
      <c r="D35" s="13" t="s">
        <v>62</v>
      </c>
      <c r="E35" s="108" t="s">
        <v>74</v>
      </c>
      <c r="F35" s="24"/>
      <c r="G35" s="26"/>
      <c r="H35" s="74">
        <v>4.1666666666666664E-2</v>
      </c>
      <c r="I35" s="13"/>
    </row>
    <row r="36" spans="1:9" ht="15.95" customHeight="1" x14ac:dyDescent="0.2">
      <c r="A36" s="51">
        <f t="shared" si="1"/>
        <v>46138</v>
      </c>
      <c r="B36" s="66" t="str">
        <f t="shared" si="0"/>
        <v>dimanche</v>
      </c>
      <c r="C36" s="102">
        <v>26</v>
      </c>
      <c r="D36" s="13"/>
      <c r="E36" s="108"/>
      <c r="F36" s="24"/>
      <c r="G36" s="26"/>
      <c r="H36" s="74"/>
      <c r="I36" s="13"/>
    </row>
    <row r="37" spans="1:9" ht="15.95" customHeight="1" x14ac:dyDescent="0.2">
      <c r="A37" s="51">
        <f t="shared" si="1"/>
        <v>46139</v>
      </c>
      <c r="B37" s="66" t="str">
        <f t="shared" si="0"/>
        <v>lundi</v>
      </c>
      <c r="C37" s="102">
        <v>27</v>
      </c>
      <c r="D37" s="13"/>
      <c r="E37" s="108"/>
      <c r="F37" s="24"/>
      <c r="G37" s="26"/>
      <c r="H37" s="74"/>
      <c r="I37" s="13"/>
    </row>
    <row r="38" spans="1:9" ht="15.95" customHeight="1" x14ac:dyDescent="0.2">
      <c r="A38" s="51">
        <f t="shared" si="1"/>
        <v>46140</v>
      </c>
      <c r="B38" s="66" t="str">
        <f t="shared" si="0"/>
        <v>mardi</v>
      </c>
      <c r="C38" s="102">
        <v>28</v>
      </c>
      <c r="D38" s="13"/>
      <c r="E38" s="108"/>
      <c r="F38" s="24"/>
      <c r="G38" s="26"/>
      <c r="H38" s="74"/>
      <c r="I38" s="13"/>
    </row>
    <row r="39" spans="1:9" ht="15.95" customHeight="1" x14ac:dyDescent="0.2">
      <c r="A39" s="51">
        <f t="shared" si="1"/>
        <v>46141</v>
      </c>
      <c r="B39" s="66" t="str">
        <f t="shared" si="0"/>
        <v>mercredi</v>
      </c>
      <c r="C39" s="102">
        <v>29</v>
      </c>
      <c r="D39" s="13"/>
      <c r="E39" s="108"/>
      <c r="F39" s="24"/>
      <c r="G39" s="26"/>
      <c r="H39" s="74"/>
      <c r="I39" s="13"/>
    </row>
    <row r="40" spans="1:9" ht="15.95" customHeight="1" thickBot="1" x14ac:dyDescent="0.25">
      <c r="A40" s="51">
        <f t="shared" si="1"/>
        <v>46142</v>
      </c>
      <c r="B40" s="67" t="str">
        <f t="shared" si="0"/>
        <v>jeudi</v>
      </c>
      <c r="C40" s="112">
        <v>30</v>
      </c>
      <c r="D40" s="17"/>
      <c r="E40" s="109"/>
      <c r="F40" s="24"/>
      <c r="G40" s="26"/>
      <c r="H40" s="74"/>
      <c r="I40" s="13"/>
    </row>
    <row r="41" spans="1:9" ht="15.95" customHeight="1" thickBot="1" x14ac:dyDescent="0.25">
      <c r="B41" s="19"/>
      <c r="C41" s="113"/>
      <c r="D41" s="142"/>
      <c r="E41" s="106"/>
      <c r="F41" s="115"/>
      <c r="G41" s="115"/>
      <c r="H41" s="115"/>
      <c r="I41" s="115"/>
    </row>
    <row r="42" spans="1:9" ht="24.95" customHeight="1" thickBot="1" x14ac:dyDescent="0.25">
      <c r="A42" s="137" t="str">
        <f>CONCATENATE(E4,"_HS_",F3,"_",H3)</f>
        <v>JOUSSEAUME_HS_avril_2026</v>
      </c>
      <c r="B42" s="137"/>
      <c r="C42" s="137"/>
      <c r="D42" s="138"/>
      <c r="E42" s="152" t="s">
        <v>53</v>
      </c>
      <c r="F42" s="118">
        <f>SUM(F11:F41)</f>
        <v>0</v>
      </c>
      <c r="G42" s="116">
        <f>SUM(G11:G41)</f>
        <v>0</v>
      </c>
      <c r="H42" s="119">
        <f>SUM(H11:H41)</f>
        <v>0.14583333333333331</v>
      </c>
      <c r="I42" s="117">
        <f>SUM(I11:I41)</f>
        <v>0.20833333333333334</v>
      </c>
    </row>
    <row r="43" spans="1:9" x14ac:dyDescent="0.2">
      <c r="B43" s="5"/>
      <c r="C43" s="7"/>
      <c r="D43" s="7"/>
      <c r="E43" s="15"/>
      <c r="F43" s="160"/>
      <c r="G43" s="160"/>
      <c r="H43" s="160"/>
    </row>
    <row r="44" spans="1:9" x14ac:dyDescent="0.2">
      <c r="B44" s="5"/>
      <c r="C44" s="5"/>
      <c r="D44" s="5"/>
      <c r="E44" s="16"/>
      <c r="F44" s="5"/>
      <c r="G44" s="5"/>
      <c r="H44" s="5"/>
    </row>
  </sheetData>
  <mergeCells count="3">
    <mergeCell ref="F8:I8"/>
    <mergeCell ref="F43:H43"/>
    <mergeCell ref="C1:H1"/>
  </mergeCells>
  <pageMargins left="0.7" right="0.7" top="0.75" bottom="0.75" header="0.3" footer="0.3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I45"/>
  <sheetViews>
    <sheetView workbookViewId="0">
      <selection activeCell="R36" sqref="R36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Config!D10</f>
        <v>46143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Config!E10</f>
        <v>46173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mai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127"/>
      <c r="D10" s="11"/>
      <c r="E10" s="11"/>
      <c r="F10" s="30"/>
      <c r="G10" s="29"/>
      <c r="H10" s="30"/>
      <c r="I10" s="101"/>
    </row>
    <row r="11" spans="1:9" ht="15.95" customHeight="1" x14ac:dyDescent="0.2">
      <c r="A11" s="51">
        <f>A1</f>
        <v>46143</v>
      </c>
      <c r="B11" s="65" t="str">
        <f>TEXT(A11,"jjjj")</f>
        <v>vendredi</v>
      </c>
      <c r="C11" s="101">
        <v>1</v>
      </c>
      <c r="D11" s="12"/>
      <c r="E11" s="107"/>
      <c r="F11" s="22"/>
      <c r="G11" s="23"/>
      <c r="H11" s="140"/>
      <c r="I11" s="12"/>
    </row>
    <row r="12" spans="1:9" ht="15.95" customHeight="1" x14ac:dyDescent="0.2">
      <c r="A12" s="51">
        <f>A11+1</f>
        <v>46144</v>
      </c>
      <c r="B12" s="66" t="str">
        <f t="shared" ref="B12:B41" si="0">TEXT(A12,"jjjj")</f>
        <v>samedi</v>
      </c>
      <c r="C12" s="102">
        <v>2</v>
      </c>
      <c r="D12" s="13"/>
      <c r="E12" s="108"/>
      <c r="F12" s="24"/>
      <c r="G12" s="25"/>
      <c r="H12" s="74"/>
      <c r="I12" s="13"/>
    </row>
    <row r="13" spans="1:9" ht="15.95" customHeight="1" x14ac:dyDescent="0.2">
      <c r="A13" s="51">
        <f t="shared" ref="A13:A41" si="1">A12+1</f>
        <v>46145</v>
      </c>
      <c r="B13" s="66" t="str">
        <f t="shared" si="0"/>
        <v>dimanche</v>
      </c>
      <c r="C13" s="102">
        <v>3</v>
      </c>
      <c r="D13" s="13" t="s">
        <v>60</v>
      </c>
      <c r="E13" s="108" t="s">
        <v>61</v>
      </c>
      <c r="F13" s="24"/>
      <c r="G13" s="25"/>
      <c r="H13" s="74"/>
      <c r="I13" s="77">
        <v>0.20833333333333334</v>
      </c>
    </row>
    <row r="14" spans="1:9" ht="15.95" customHeight="1" x14ac:dyDescent="0.2">
      <c r="A14" s="51">
        <f t="shared" si="1"/>
        <v>46146</v>
      </c>
      <c r="B14" s="66" t="str">
        <f t="shared" si="0"/>
        <v>lundi</v>
      </c>
      <c r="C14" s="102">
        <v>4</v>
      </c>
      <c r="D14" s="13"/>
      <c r="E14" s="108"/>
      <c r="F14" s="24"/>
      <c r="G14" s="25"/>
      <c r="H14" s="74"/>
      <c r="I14" s="13"/>
    </row>
    <row r="15" spans="1:9" ht="15.95" customHeight="1" x14ac:dyDescent="0.2">
      <c r="A15" s="51">
        <f t="shared" si="1"/>
        <v>46147</v>
      </c>
      <c r="B15" s="66" t="str">
        <f t="shared" si="0"/>
        <v>mardi</v>
      </c>
      <c r="C15" s="102">
        <v>5</v>
      </c>
      <c r="D15" s="13"/>
      <c r="E15" s="108"/>
      <c r="F15" s="24"/>
      <c r="G15" s="25"/>
      <c r="H15" s="74"/>
      <c r="I15" s="13"/>
    </row>
    <row r="16" spans="1:9" ht="15.95" customHeight="1" x14ac:dyDescent="0.2">
      <c r="A16" s="51">
        <f t="shared" si="1"/>
        <v>46148</v>
      </c>
      <c r="B16" s="66" t="str">
        <f t="shared" si="0"/>
        <v>mercredi</v>
      </c>
      <c r="C16" s="102">
        <v>6</v>
      </c>
      <c r="D16" s="13"/>
      <c r="E16" s="108"/>
      <c r="F16" s="24"/>
      <c r="G16" s="26"/>
      <c r="H16" s="74"/>
      <c r="I16" s="13"/>
    </row>
    <row r="17" spans="1:9" ht="15.95" customHeight="1" x14ac:dyDescent="0.2">
      <c r="A17" s="51">
        <f t="shared" si="1"/>
        <v>46149</v>
      </c>
      <c r="B17" s="66" t="str">
        <f t="shared" si="0"/>
        <v>jeudi</v>
      </c>
      <c r="C17" s="102">
        <v>7</v>
      </c>
      <c r="D17" s="13"/>
      <c r="E17" s="108"/>
      <c r="F17" s="24"/>
      <c r="G17" s="26"/>
      <c r="H17" s="74"/>
      <c r="I17" s="13"/>
    </row>
    <row r="18" spans="1:9" ht="15.95" customHeight="1" x14ac:dyDescent="0.2">
      <c r="A18" s="51">
        <f t="shared" si="1"/>
        <v>46150</v>
      </c>
      <c r="B18" s="66" t="str">
        <f t="shared" si="0"/>
        <v>vendredi</v>
      </c>
      <c r="C18" s="102">
        <v>8</v>
      </c>
      <c r="D18" s="13"/>
      <c r="E18" s="108"/>
      <c r="F18" s="24"/>
      <c r="G18" s="26"/>
      <c r="H18" s="74"/>
      <c r="I18" s="13"/>
    </row>
    <row r="19" spans="1:9" ht="15.95" customHeight="1" x14ac:dyDescent="0.2">
      <c r="A19" s="51">
        <f t="shared" si="1"/>
        <v>46151</v>
      </c>
      <c r="B19" s="66" t="str">
        <f t="shared" si="0"/>
        <v>samedi</v>
      </c>
      <c r="C19" s="102">
        <v>9</v>
      </c>
      <c r="D19" s="17"/>
      <c r="E19" s="109"/>
      <c r="F19" s="24"/>
      <c r="G19" s="26"/>
      <c r="H19" s="74"/>
      <c r="I19" s="13"/>
    </row>
    <row r="20" spans="1:9" ht="15.95" customHeight="1" x14ac:dyDescent="0.2">
      <c r="A20" s="51">
        <f t="shared" si="1"/>
        <v>46152</v>
      </c>
      <c r="B20" s="66" t="str">
        <f t="shared" si="0"/>
        <v>dimanche</v>
      </c>
      <c r="C20" s="102">
        <v>10</v>
      </c>
      <c r="D20" s="13"/>
      <c r="E20" s="108"/>
      <c r="F20" s="24"/>
      <c r="G20" s="26"/>
      <c r="H20" s="74"/>
      <c r="I20" s="13"/>
    </row>
    <row r="21" spans="1:9" ht="15.95" customHeight="1" x14ac:dyDescent="0.2">
      <c r="A21" s="51">
        <f t="shared" si="1"/>
        <v>46153</v>
      </c>
      <c r="B21" s="66" t="str">
        <f t="shared" si="0"/>
        <v>lundi</v>
      </c>
      <c r="C21" s="102">
        <v>11</v>
      </c>
      <c r="D21" s="13"/>
      <c r="E21" s="108"/>
      <c r="F21" s="24"/>
      <c r="G21" s="26"/>
      <c r="H21" s="74"/>
      <c r="I21" s="13"/>
    </row>
    <row r="22" spans="1:9" ht="15.95" customHeight="1" x14ac:dyDescent="0.2">
      <c r="A22" s="51">
        <f t="shared" si="1"/>
        <v>46154</v>
      </c>
      <c r="B22" s="66" t="str">
        <f t="shared" si="0"/>
        <v>mardi</v>
      </c>
      <c r="C22" s="102">
        <v>12</v>
      </c>
      <c r="D22" s="13"/>
      <c r="E22" s="108"/>
      <c r="F22" s="24"/>
      <c r="G22" s="26"/>
      <c r="H22" s="74"/>
      <c r="I22" s="13"/>
    </row>
    <row r="23" spans="1:9" ht="15.95" customHeight="1" x14ac:dyDescent="0.2">
      <c r="A23" s="51">
        <f t="shared" si="1"/>
        <v>46155</v>
      </c>
      <c r="B23" s="66" t="str">
        <f t="shared" si="0"/>
        <v>mercredi</v>
      </c>
      <c r="C23" s="102">
        <v>13</v>
      </c>
      <c r="D23" s="17"/>
      <c r="E23" s="108"/>
      <c r="F23" s="24"/>
      <c r="G23" s="26"/>
      <c r="H23" s="74"/>
      <c r="I23" s="13"/>
    </row>
    <row r="24" spans="1:9" ht="15.95" customHeight="1" x14ac:dyDescent="0.2">
      <c r="A24" s="51">
        <f t="shared" si="1"/>
        <v>46156</v>
      </c>
      <c r="B24" s="66" t="str">
        <f t="shared" si="0"/>
        <v>jeudi</v>
      </c>
      <c r="C24" s="102">
        <v>14</v>
      </c>
      <c r="D24" s="13"/>
      <c r="E24" s="108"/>
      <c r="F24" s="24"/>
      <c r="G24" s="26"/>
      <c r="H24" s="74"/>
      <c r="I24" s="13"/>
    </row>
    <row r="25" spans="1:9" ht="15.95" customHeight="1" x14ac:dyDescent="0.2">
      <c r="A25" s="51">
        <f t="shared" si="1"/>
        <v>46157</v>
      </c>
      <c r="B25" s="66" t="str">
        <f t="shared" si="0"/>
        <v>vendredi</v>
      </c>
      <c r="C25" s="102">
        <v>15</v>
      </c>
      <c r="D25" s="13"/>
      <c r="E25" s="108"/>
      <c r="F25" s="24"/>
      <c r="G25" s="26"/>
      <c r="H25" s="74"/>
      <c r="I25" s="13"/>
    </row>
    <row r="26" spans="1:9" ht="15.95" customHeight="1" x14ac:dyDescent="0.2">
      <c r="A26" s="51">
        <f t="shared" si="1"/>
        <v>46158</v>
      </c>
      <c r="B26" s="66" t="str">
        <f t="shared" si="0"/>
        <v>samedi</v>
      </c>
      <c r="C26" s="102">
        <v>16</v>
      </c>
      <c r="D26" s="13"/>
      <c r="E26" s="108"/>
      <c r="F26" s="24"/>
      <c r="G26" s="26"/>
      <c r="H26" s="74"/>
      <c r="I26" s="13"/>
    </row>
    <row r="27" spans="1:9" ht="15.95" customHeight="1" x14ac:dyDescent="0.2">
      <c r="A27" s="51">
        <f t="shared" si="1"/>
        <v>46159</v>
      </c>
      <c r="B27" s="66" t="str">
        <f t="shared" si="0"/>
        <v>dimanche</v>
      </c>
      <c r="C27" s="102">
        <v>17</v>
      </c>
      <c r="D27" s="13"/>
      <c r="E27" s="108"/>
      <c r="F27" s="24"/>
      <c r="G27" s="26"/>
      <c r="H27" s="74"/>
      <c r="I27" s="13"/>
    </row>
    <row r="28" spans="1:9" ht="15.95" customHeight="1" x14ac:dyDescent="0.2">
      <c r="A28" s="51">
        <f t="shared" si="1"/>
        <v>46160</v>
      </c>
      <c r="B28" s="66" t="str">
        <f t="shared" si="0"/>
        <v>lundi</v>
      </c>
      <c r="C28" s="102">
        <v>18</v>
      </c>
      <c r="D28" s="13"/>
      <c r="E28" s="108"/>
      <c r="F28" s="24"/>
      <c r="G28" s="26"/>
      <c r="H28" s="74"/>
      <c r="I28" s="13"/>
    </row>
    <row r="29" spans="1:9" ht="15.95" customHeight="1" x14ac:dyDescent="0.2">
      <c r="A29" s="51">
        <f t="shared" si="1"/>
        <v>46161</v>
      </c>
      <c r="B29" s="66" t="str">
        <f t="shared" si="0"/>
        <v>mardi</v>
      </c>
      <c r="C29" s="102">
        <v>19</v>
      </c>
      <c r="D29" s="17"/>
      <c r="E29" s="109"/>
      <c r="F29" s="24"/>
      <c r="G29" s="26"/>
      <c r="H29" s="74"/>
      <c r="I29" s="77"/>
    </row>
    <row r="30" spans="1:9" ht="15.95" customHeight="1" x14ac:dyDescent="0.2">
      <c r="A30" s="51">
        <f t="shared" si="1"/>
        <v>46162</v>
      </c>
      <c r="B30" s="66" t="str">
        <f t="shared" si="0"/>
        <v>mercredi</v>
      </c>
      <c r="C30" s="102">
        <v>20</v>
      </c>
      <c r="D30" s="13"/>
      <c r="E30" s="108"/>
      <c r="F30" s="24"/>
      <c r="G30" s="26"/>
      <c r="H30" s="74"/>
      <c r="I30" s="13"/>
    </row>
    <row r="31" spans="1:9" ht="15.95" customHeight="1" x14ac:dyDescent="0.2">
      <c r="A31" s="51">
        <f t="shared" si="1"/>
        <v>46163</v>
      </c>
      <c r="B31" s="66" t="str">
        <f t="shared" si="0"/>
        <v>jeudi</v>
      </c>
      <c r="C31" s="102">
        <v>21</v>
      </c>
      <c r="D31" s="17"/>
      <c r="E31" s="109"/>
      <c r="F31" s="24"/>
      <c r="G31" s="26"/>
      <c r="H31" s="74"/>
      <c r="I31" s="13"/>
    </row>
    <row r="32" spans="1:9" ht="15.95" customHeight="1" x14ac:dyDescent="0.2">
      <c r="A32" s="51">
        <f t="shared" si="1"/>
        <v>46164</v>
      </c>
      <c r="B32" s="66" t="str">
        <f t="shared" si="0"/>
        <v>vendredi</v>
      </c>
      <c r="C32" s="102">
        <v>22</v>
      </c>
      <c r="D32" s="17"/>
      <c r="E32" s="109"/>
      <c r="F32" s="24"/>
      <c r="G32" s="26"/>
      <c r="H32" s="74"/>
      <c r="I32" s="13"/>
    </row>
    <row r="33" spans="1:9" ht="15.95" customHeight="1" x14ac:dyDescent="0.2">
      <c r="A33" s="51">
        <f t="shared" si="1"/>
        <v>46165</v>
      </c>
      <c r="B33" s="66" t="str">
        <f t="shared" si="0"/>
        <v>samedi</v>
      </c>
      <c r="C33" s="102">
        <v>23</v>
      </c>
      <c r="D33" s="17" t="s">
        <v>62</v>
      </c>
      <c r="E33" s="109" t="s">
        <v>75</v>
      </c>
      <c r="F33" s="24"/>
      <c r="G33" s="26"/>
      <c r="H33" s="74">
        <v>4.1666666666666664E-2</v>
      </c>
      <c r="I33" s="13"/>
    </row>
    <row r="34" spans="1:9" ht="15.95" customHeight="1" x14ac:dyDescent="0.2">
      <c r="A34" s="51">
        <f t="shared" si="1"/>
        <v>46166</v>
      </c>
      <c r="B34" s="66" t="str">
        <f t="shared" si="0"/>
        <v>dimanche</v>
      </c>
      <c r="C34" s="102">
        <v>24</v>
      </c>
      <c r="D34" s="17"/>
      <c r="E34" s="109"/>
      <c r="F34" s="24"/>
      <c r="G34" s="26"/>
      <c r="H34" s="74"/>
      <c r="I34" s="13"/>
    </row>
    <row r="35" spans="1:9" ht="15.95" customHeight="1" x14ac:dyDescent="0.2">
      <c r="A35" s="51">
        <f t="shared" si="1"/>
        <v>46167</v>
      </c>
      <c r="B35" s="66" t="str">
        <f t="shared" si="0"/>
        <v>lundi</v>
      </c>
      <c r="C35" s="102">
        <v>25</v>
      </c>
      <c r="D35" s="13"/>
      <c r="E35" s="108"/>
      <c r="F35" s="24"/>
      <c r="G35" s="26"/>
      <c r="H35" s="74"/>
      <c r="I35" s="13"/>
    </row>
    <row r="36" spans="1:9" ht="15.95" customHeight="1" x14ac:dyDescent="0.2">
      <c r="A36" s="51">
        <f t="shared" si="1"/>
        <v>46168</v>
      </c>
      <c r="B36" s="66" t="str">
        <f t="shared" si="0"/>
        <v>mardi</v>
      </c>
      <c r="C36" s="102">
        <v>26</v>
      </c>
      <c r="D36" s="13"/>
      <c r="E36" s="108"/>
      <c r="F36" s="24"/>
      <c r="G36" s="26"/>
      <c r="H36" s="74"/>
      <c r="I36" s="13"/>
    </row>
    <row r="37" spans="1:9" ht="15.95" customHeight="1" x14ac:dyDescent="0.2">
      <c r="A37" s="51">
        <f t="shared" si="1"/>
        <v>46169</v>
      </c>
      <c r="B37" s="66" t="str">
        <f t="shared" si="0"/>
        <v>mercredi</v>
      </c>
      <c r="C37" s="102">
        <v>27</v>
      </c>
      <c r="D37" s="13"/>
      <c r="E37" s="108"/>
      <c r="F37" s="24"/>
      <c r="G37" s="26"/>
      <c r="H37" s="74"/>
      <c r="I37" s="13"/>
    </row>
    <row r="38" spans="1:9" ht="15.95" customHeight="1" x14ac:dyDescent="0.2">
      <c r="A38" s="51">
        <f t="shared" si="1"/>
        <v>46170</v>
      </c>
      <c r="B38" s="66" t="str">
        <f t="shared" si="0"/>
        <v>jeudi</v>
      </c>
      <c r="C38" s="102">
        <v>28</v>
      </c>
      <c r="D38" s="13"/>
      <c r="E38" s="108"/>
      <c r="F38" s="24"/>
      <c r="G38" s="26"/>
      <c r="H38" s="74"/>
      <c r="I38" s="13"/>
    </row>
    <row r="39" spans="1:9" ht="15.95" customHeight="1" x14ac:dyDescent="0.2">
      <c r="A39" s="51">
        <f t="shared" si="1"/>
        <v>46171</v>
      </c>
      <c r="B39" s="66" t="str">
        <f t="shared" si="0"/>
        <v>vendredi</v>
      </c>
      <c r="C39" s="102">
        <v>29</v>
      </c>
      <c r="D39" s="13"/>
      <c r="E39" s="108"/>
      <c r="F39" s="24"/>
      <c r="G39" s="26"/>
      <c r="H39" s="74"/>
      <c r="I39" s="13"/>
    </row>
    <row r="40" spans="1:9" ht="15.95" customHeight="1" x14ac:dyDescent="0.2">
      <c r="A40" s="51">
        <f t="shared" si="1"/>
        <v>46172</v>
      </c>
      <c r="B40" s="66" t="str">
        <f t="shared" si="0"/>
        <v>samedi</v>
      </c>
      <c r="C40" s="102">
        <v>30</v>
      </c>
      <c r="D40" s="17" t="s">
        <v>62</v>
      </c>
      <c r="E40" s="109" t="s">
        <v>76</v>
      </c>
      <c r="F40" s="24"/>
      <c r="G40" s="26"/>
      <c r="H40" s="74">
        <v>4.1666666666666664E-2</v>
      </c>
      <c r="I40" s="77"/>
    </row>
    <row r="41" spans="1:9" ht="15.95" customHeight="1" thickBot="1" x14ac:dyDescent="0.25">
      <c r="A41" s="51">
        <f t="shared" si="1"/>
        <v>46173</v>
      </c>
      <c r="B41" s="67" t="str">
        <f t="shared" si="0"/>
        <v>dimanche</v>
      </c>
      <c r="C41" s="112">
        <v>31</v>
      </c>
      <c r="D41" s="111"/>
      <c r="E41" s="105"/>
      <c r="F41" s="27"/>
      <c r="G41" s="28"/>
      <c r="H41" s="141"/>
      <c r="I41" s="14"/>
    </row>
    <row r="42" spans="1:9" ht="24.95" customHeight="1" thickBot="1" x14ac:dyDescent="0.25">
      <c r="A42" s="137" t="str">
        <f>CONCATENATE(E4,"_HS_",F3,"_",H3)</f>
        <v>JOUSSEAUME_HS_mai_2026</v>
      </c>
      <c r="B42" s="137"/>
      <c r="C42" s="137"/>
      <c r="D42" s="138"/>
      <c r="E42" s="120" t="s">
        <v>53</v>
      </c>
      <c r="F42" s="84">
        <f>SUM(F11:F41)</f>
        <v>0</v>
      </c>
      <c r="G42" s="85">
        <f>SUM(G11:G41)</f>
        <v>0</v>
      </c>
      <c r="H42" s="86">
        <f>SUM(H11:H41)</f>
        <v>8.3333333333333329E-2</v>
      </c>
      <c r="I42" s="87">
        <f>SUM(I11:I41)</f>
        <v>0.20833333333333334</v>
      </c>
    </row>
    <row r="43" spans="1:9" ht="15.75" x14ac:dyDescent="0.2">
      <c r="B43" s="5"/>
      <c r="C43" s="18"/>
      <c r="D43" s="18"/>
      <c r="E43" s="20"/>
      <c r="F43" s="156" t="s">
        <v>48</v>
      </c>
      <c r="G43" s="156"/>
      <c r="H43" s="156"/>
      <c r="I43" s="156"/>
    </row>
    <row r="44" spans="1:9" x14ac:dyDescent="0.2">
      <c r="B44" s="5"/>
      <c r="C44" s="7"/>
      <c r="D44" s="7"/>
      <c r="E44" s="15"/>
      <c r="F44" s="160"/>
      <c r="G44" s="160"/>
      <c r="H44" s="160"/>
    </row>
    <row r="45" spans="1:9" x14ac:dyDescent="0.2">
      <c r="B45" s="5"/>
      <c r="C45" s="5"/>
      <c r="D45" s="5"/>
      <c r="E45" s="16"/>
      <c r="F45" s="5"/>
      <c r="G45" s="5"/>
      <c r="H45" s="5"/>
    </row>
  </sheetData>
  <mergeCells count="4">
    <mergeCell ref="F43:I43"/>
    <mergeCell ref="F8:I8"/>
    <mergeCell ref="F44:H44"/>
    <mergeCell ref="C1:H1"/>
  </mergeCells>
  <pageMargins left="0.7" right="0.7" top="0.75" bottom="0.75" header="0.3" footer="0.3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I44"/>
  <sheetViews>
    <sheetView tabSelected="1" workbookViewId="0">
      <selection activeCell="T35" sqref="T35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21.4257812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Config!D11</f>
        <v>46174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Config!E11</f>
        <v>46203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juin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127"/>
      <c r="D10" s="11"/>
      <c r="E10" s="11"/>
      <c r="F10" s="30"/>
      <c r="G10" s="29"/>
      <c r="H10" s="30"/>
      <c r="I10" s="101"/>
    </row>
    <row r="11" spans="1:9" ht="15.95" customHeight="1" x14ac:dyDescent="0.2">
      <c r="A11" s="51">
        <f>A1</f>
        <v>46174</v>
      </c>
      <c r="B11" s="65" t="str">
        <f>TEXT(A11,"jjjj")</f>
        <v>lundi</v>
      </c>
      <c r="C11" s="101">
        <v>1</v>
      </c>
      <c r="D11" s="12"/>
      <c r="E11" s="107"/>
      <c r="F11" s="22"/>
      <c r="G11" s="23"/>
      <c r="H11" s="140"/>
      <c r="I11" s="12"/>
    </row>
    <row r="12" spans="1:9" ht="15.95" customHeight="1" x14ac:dyDescent="0.2">
      <c r="A12" s="51">
        <f>A11+1</f>
        <v>46175</v>
      </c>
      <c r="B12" s="66" t="str">
        <f t="shared" ref="B12:B40" si="0">TEXT(A12,"jjjj")</f>
        <v>mardi</v>
      </c>
      <c r="C12" s="102">
        <v>2</v>
      </c>
      <c r="D12" s="13"/>
      <c r="E12" s="108"/>
      <c r="F12" s="24"/>
      <c r="G12" s="25"/>
      <c r="H12" s="74"/>
      <c r="I12" s="13"/>
    </row>
    <row r="13" spans="1:9" ht="15.95" customHeight="1" x14ac:dyDescent="0.2">
      <c r="A13" s="51">
        <f t="shared" ref="A13:A40" si="1">A12+1</f>
        <v>46176</v>
      </c>
      <c r="B13" s="66" t="str">
        <f t="shared" si="0"/>
        <v>mercredi</v>
      </c>
      <c r="C13" s="102">
        <v>3</v>
      </c>
      <c r="D13" s="13"/>
      <c r="E13" s="108"/>
      <c r="F13" s="24"/>
      <c r="G13" s="25"/>
      <c r="H13" s="74"/>
      <c r="I13" s="13"/>
    </row>
    <row r="14" spans="1:9" ht="15.95" customHeight="1" x14ac:dyDescent="0.2">
      <c r="A14" s="51">
        <f t="shared" si="1"/>
        <v>46177</v>
      </c>
      <c r="B14" s="66" t="str">
        <f t="shared" si="0"/>
        <v>jeudi</v>
      </c>
      <c r="C14" s="102">
        <v>4</v>
      </c>
      <c r="D14" s="13"/>
      <c r="E14" s="108"/>
      <c r="F14" s="24"/>
      <c r="G14" s="25"/>
      <c r="H14" s="74"/>
      <c r="I14" s="13"/>
    </row>
    <row r="15" spans="1:9" ht="15.95" customHeight="1" x14ac:dyDescent="0.2">
      <c r="A15" s="51">
        <f t="shared" si="1"/>
        <v>46178</v>
      </c>
      <c r="B15" s="66" t="str">
        <f t="shared" si="0"/>
        <v>vendredi</v>
      </c>
      <c r="C15" s="102">
        <v>5</v>
      </c>
      <c r="D15" s="13" t="s">
        <v>84</v>
      </c>
      <c r="E15" s="108" t="s">
        <v>85</v>
      </c>
      <c r="F15" s="24"/>
      <c r="G15" s="25"/>
      <c r="H15" s="74">
        <v>8.3333333333333329E-2</v>
      </c>
      <c r="I15" s="13"/>
    </row>
    <row r="16" spans="1:9" ht="15.95" customHeight="1" x14ac:dyDescent="0.2">
      <c r="A16" s="51">
        <f t="shared" si="1"/>
        <v>46179</v>
      </c>
      <c r="B16" s="66" t="str">
        <f t="shared" si="0"/>
        <v>samedi</v>
      </c>
      <c r="C16" s="102">
        <v>6</v>
      </c>
      <c r="D16" s="13"/>
      <c r="E16" s="108"/>
      <c r="F16" s="24"/>
      <c r="G16" s="26"/>
      <c r="H16" s="74"/>
      <c r="I16" s="13"/>
    </row>
    <row r="17" spans="1:9" ht="15.95" customHeight="1" x14ac:dyDescent="0.2">
      <c r="A17" s="51">
        <f t="shared" si="1"/>
        <v>46180</v>
      </c>
      <c r="B17" s="66" t="str">
        <f t="shared" si="0"/>
        <v>dimanche</v>
      </c>
      <c r="C17" s="102">
        <v>7</v>
      </c>
      <c r="D17" s="13"/>
      <c r="E17" s="108"/>
      <c r="F17" s="24"/>
      <c r="G17" s="26"/>
      <c r="H17" s="74"/>
      <c r="I17" s="13"/>
    </row>
    <row r="18" spans="1:9" ht="15.95" customHeight="1" x14ac:dyDescent="0.2">
      <c r="A18" s="51">
        <f t="shared" si="1"/>
        <v>46181</v>
      </c>
      <c r="B18" s="66" t="str">
        <f t="shared" si="0"/>
        <v>lundi</v>
      </c>
      <c r="C18" s="102">
        <v>8</v>
      </c>
      <c r="D18" s="13"/>
      <c r="E18" s="108"/>
      <c r="F18" s="24"/>
      <c r="G18" s="26"/>
      <c r="H18" s="74"/>
      <c r="I18" s="13"/>
    </row>
    <row r="19" spans="1:9" ht="15.95" customHeight="1" x14ac:dyDescent="0.2">
      <c r="A19" s="51">
        <f t="shared" si="1"/>
        <v>46182</v>
      </c>
      <c r="B19" s="66" t="str">
        <f t="shared" si="0"/>
        <v>mardi</v>
      </c>
      <c r="C19" s="102">
        <v>9</v>
      </c>
      <c r="D19" s="17"/>
      <c r="E19" s="109"/>
      <c r="F19" s="24"/>
      <c r="G19" s="26"/>
      <c r="H19" s="74"/>
      <c r="I19" s="77"/>
    </row>
    <row r="20" spans="1:9" ht="15.95" customHeight="1" x14ac:dyDescent="0.2">
      <c r="A20" s="51">
        <f t="shared" si="1"/>
        <v>46183</v>
      </c>
      <c r="B20" s="66" t="str">
        <f t="shared" si="0"/>
        <v>mercredi</v>
      </c>
      <c r="C20" s="102">
        <v>10</v>
      </c>
      <c r="D20" s="13"/>
      <c r="E20" s="108"/>
      <c r="F20" s="24"/>
      <c r="G20" s="26"/>
      <c r="H20" s="74"/>
      <c r="I20" s="13"/>
    </row>
    <row r="21" spans="1:9" ht="15.95" customHeight="1" x14ac:dyDescent="0.2">
      <c r="A21" s="51">
        <f t="shared" si="1"/>
        <v>46184</v>
      </c>
      <c r="B21" s="66" t="str">
        <f t="shared" si="0"/>
        <v>jeudi</v>
      </c>
      <c r="C21" s="102">
        <v>11</v>
      </c>
      <c r="D21" s="13"/>
      <c r="E21" s="108"/>
      <c r="F21" s="24"/>
      <c r="G21" s="26"/>
      <c r="H21" s="74"/>
      <c r="I21" s="13"/>
    </row>
    <row r="22" spans="1:9" ht="15.95" customHeight="1" x14ac:dyDescent="0.2">
      <c r="A22" s="51">
        <f t="shared" si="1"/>
        <v>46185</v>
      </c>
      <c r="B22" s="66" t="str">
        <f t="shared" si="0"/>
        <v>vendredi</v>
      </c>
      <c r="C22" s="102">
        <v>12</v>
      </c>
      <c r="D22" s="13"/>
      <c r="E22" s="108"/>
      <c r="F22" s="24"/>
      <c r="G22" s="26"/>
      <c r="H22" s="74"/>
      <c r="I22" s="13"/>
    </row>
    <row r="23" spans="1:9" ht="15.95" customHeight="1" x14ac:dyDescent="0.2">
      <c r="A23" s="51">
        <f t="shared" si="1"/>
        <v>46186</v>
      </c>
      <c r="B23" s="66" t="str">
        <f t="shared" si="0"/>
        <v>samedi</v>
      </c>
      <c r="C23" s="102">
        <v>13</v>
      </c>
      <c r="D23" s="17"/>
      <c r="E23" s="108"/>
      <c r="F23" s="24"/>
      <c r="G23" s="26"/>
      <c r="H23" s="74"/>
      <c r="I23" s="13"/>
    </row>
    <row r="24" spans="1:9" ht="15.95" customHeight="1" x14ac:dyDescent="0.2">
      <c r="A24" s="51">
        <f t="shared" si="1"/>
        <v>46187</v>
      </c>
      <c r="B24" s="66" t="str">
        <f t="shared" si="0"/>
        <v>dimanche</v>
      </c>
      <c r="C24" s="102">
        <v>14</v>
      </c>
      <c r="D24" s="13" t="s">
        <v>60</v>
      </c>
      <c r="E24" s="108" t="s">
        <v>61</v>
      </c>
      <c r="F24" s="24"/>
      <c r="G24" s="26"/>
      <c r="H24" s="74"/>
      <c r="I24" s="77">
        <v>0.20833333333333334</v>
      </c>
    </row>
    <row r="25" spans="1:9" ht="15.95" customHeight="1" x14ac:dyDescent="0.2">
      <c r="A25" s="51">
        <f t="shared" si="1"/>
        <v>46188</v>
      </c>
      <c r="B25" s="66" t="str">
        <f t="shared" si="0"/>
        <v>lundi</v>
      </c>
      <c r="C25" s="102">
        <v>15</v>
      </c>
      <c r="D25" s="13"/>
      <c r="E25" s="108"/>
      <c r="F25" s="24"/>
      <c r="G25" s="26"/>
      <c r="H25" s="74"/>
      <c r="I25" s="13"/>
    </row>
    <row r="26" spans="1:9" ht="15.95" customHeight="1" x14ac:dyDescent="0.2">
      <c r="A26" s="51">
        <f t="shared" si="1"/>
        <v>46189</v>
      </c>
      <c r="B26" s="66" t="str">
        <f t="shared" si="0"/>
        <v>mardi</v>
      </c>
      <c r="C26" s="102">
        <v>16</v>
      </c>
      <c r="D26" s="13"/>
      <c r="E26" s="108"/>
      <c r="F26" s="24"/>
      <c r="G26" s="26"/>
      <c r="H26" s="74"/>
      <c r="I26" s="13"/>
    </row>
    <row r="27" spans="1:9" ht="15.95" customHeight="1" x14ac:dyDescent="0.2">
      <c r="A27" s="51">
        <f t="shared" si="1"/>
        <v>46190</v>
      </c>
      <c r="B27" s="66" t="str">
        <f t="shared" si="0"/>
        <v>mercredi</v>
      </c>
      <c r="C27" s="102">
        <v>17</v>
      </c>
      <c r="D27" s="13"/>
      <c r="E27" s="108"/>
      <c r="F27" s="24"/>
      <c r="G27" s="26"/>
      <c r="H27" s="74"/>
      <c r="I27" s="13"/>
    </row>
    <row r="28" spans="1:9" ht="15.95" customHeight="1" x14ac:dyDescent="0.2">
      <c r="A28" s="51">
        <f t="shared" si="1"/>
        <v>46191</v>
      </c>
      <c r="B28" s="66" t="str">
        <f t="shared" si="0"/>
        <v>jeudi</v>
      </c>
      <c r="C28" s="102">
        <v>18</v>
      </c>
      <c r="D28" s="13"/>
      <c r="E28" s="108"/>
      <c r="F28" s="24"/>
      <c r="G28" s="26"/>
      <c r="H28" s="74"/>
      <c r="I28" s="77"/>
    </row>
    <row r="29" spans="1:9" ht="15.95" customHeight="1" x14ac:dyDescent="0.2">
      <c r="A29" s="51">
        <f t="shared" si="1"/>
        <v>46192</v>
      </c>
      <c r="B29" s="66" t="str">
        <f t="shared" si="0"/>
        <v>vendredi</v>
      </c>
      <c r="C29" s="102">
        <v>19</v>
      </c>
      <c r="D29" s="17"/>
      <c r="E29" s="109"/>
      <c r="F29" s="24"/>
      <c r="G29" s="26"/>
      <c r="H29" s="74"/>
      <c r="I29" s="77"/>
    </row>
    <row r="30" spans="1:9" ht="15.95" customHeight="1" x14ac:dyDescent="0.2">
      <c r="A30" s="51">
        <f t="shared" si="1"/>
        <v>46193</v>
      </c>
      <c r="B30" s="66" t="str">
        <f t="shared" si="0"/>
        <v>samedi</v>
      </c>
      <c r="C30" s="102">
        <v>20</v>
      </c>
      <c r="D30" s="13" t="s">
        <v>77</v>
      </c>
      <c r="E30" s="108" t="s">
        <v>78</v>
      </c>
      <c r="F30" s="24"/>
      <c r="G30" s="26"/>
      <c r="H30" s="74">
        <v>8.3333333333333329E-2</v>
      </c>
      <c r="I30" s="77"/>
    </row>
    <row r="31" spans="1:9" ht="15.95" customHeight="1" x14ac:dyDescent="0.2">
      <c r="A31" s="51">
        <f t="shared" si="1"/>
        <v>46194</v>
      </c>
      <c r="B31" s="66" t="str">
        <f t="shared" si="0"/>
        <v>dimanche</v>
      </c>
      <c r="C31" s="102">
        <v>21</v>
      </c>
      <c r="D31" s="17" t="s">
        <v>83</v>
      </c>
      <c r="E31" s="109" t="s">
        <v>82</v>
      </c>
      <c r="F31" s="24"/>
      <c r="G31" s="26"/>
      <c r="H31" s="74">
        <v>0.20833333333333334</v>
      </c>
      <c r="I31" s="77"/>
    </row>
    <row r="32" spans="1:9" ht="15.95" customHeight="1" x14ac:dyDescent="0.2">
      <c r="A32" s="51">
        <f t="shared" si="1"/>
        <v>46195</v>
      </c>
      <c r="B32" s="66" t="str">
        <f t="shared" si="0"/>
        <v>lundi</v>
      </c>
      <c r="C32" s="102">
        <v>22</v>
      </c>
      <c r="D32" s="17" t="s">
        <v>79</v>
      </c>
      <c r="E32" s="109" t="s">
        <v>81</v>
      </c>
      <c r="F32" s="24"/>
      <c r="G32" s="26"/>
      <c r="H32" s="74">
        <v>0.22916666666666666</v>
      </c>
      <c r="I32" s="13"/>
    </row>
    <row r="33" spans="1:9" ht="15.95" customHeight="1" x14ac:dyDescent="0.2">
      <c r="A33" s="51">
        <f t="shared" si="1"/>
        <v>46196</v>
      </c>
      <c r="B33" s="66" t="str">
        <f t="shared" si="0"/>
        <v>mardi</v>
      </c>
      <c r="C33" s="102">
        <v>23</v>
      </c>
      <c r="D33" s="17" t="s">
        <v>80</v>
      </c>
      <c r="E33" s="109" t="s">
        <v>81</v>
      </c>
      <c r="F33" s="24"/>
      <c r="G33" s="26"/>
      <c r="H33" s="74">
        <v>0.14583333333333334</v>
      </c>
      <c r="I33" s="13"/>
    </row>
    <row r="34" spans="1:9" ht="15.95" customHeight="1" x14ac:dyDescent="0.2">
      <c r="A34" s="51">
        <f t="shared" si="1"/>
        <v>46197</v>
      </c>
      <c r="B34" s="66" t="str">
        <f t="shared" si="0"/>
        <v>mercredi</v>
      </c>
      <c r="C34" s="102">
        <v>24</v>
      </c>
      <c r="D34" s="17"/>
      <c r="E34" s="109"/>
      <c r="F34" s="24"/>
      <c r="G34" s="26"/>
      <c r="H34" s="74"/>
      <c r="I34" s="13"/>
    </row>
    <row r="35" spans="1:9" ht="15.95" customHeight="1" x14ac:dyDescent="0.2">
      <c r="A35" s="51">
        <f t="shared" si="1"/>
        <v>46198</v>
      </c>
      <c r="B35" s="66" t="str">
        <f t="shared" si="0"/>
        <v>jeudi</v>
      </c>
      <c r="C35" s="102">
        <v>25</v>
      </c>
      <c r="D35" s="13"/>
      <c r="E35" s="109"/>
      <c r="F35" s="24"/>
      <c r="G35" s="26"/>
      <c r="H35" s="74"/>
      <c r="I35" s="13"/>
    </row>
    <row r="36" spans="1:9" ht="15.95" customHeight="1" x14ac:dyDescent="0.2">
      <c r="A36" s="51">
        <f t="shared" si="1"/>
        <v>46199</v>
      </c>
      <c r="B36" s="66" t="str">
        <f t="shared" si="0"/>
        <v>vendredi</v>
      </c>
      <c r="C36" s="102">
        <v>26</v>
      </c>
      <c r="D36" s="13"/>
      <c r="E36" s="108"/>
      <c r="F36" s="24"/>
      <c r="G36" s="26"/>
      <c r="H36" s="74"/>
      <c r="I36" s="77"/>
    </row>
    <row r="37" spans="1:9" ht="15.95" customHeight="1" x14ac:dyDescent="0.2">
      <c r="A37" s="51">
        <f t="shared" si="1"/>
        <v>46200</v>
      </c>
      <c r="B37" s="66" t="str">
        <f t="shared" si="0"/>
        <v>samedi</v>
      </c>
      <c r="C37" s="102">
        <v>27</v>
      </c>
      <c r="D37" s="13"/>
      <c r="E37" s="108"/>
      <c r="F37" s="24"/>
      <c r="G37" s="26"/>
      <c r="H37" s="74"/>
      <c r="I37" s="77"/>
    </row>
    <row r="38" spans="1:9" ht="15.95" customHeight="1" x14ac:dyDescent="0.2">
      <c r="A38" s="51">
        <f t="shared" si="1"/>
        <v>46201</v>
      </c>
      <c r="B38" s="66" t="str">
        <f t="shared" si="0"/>
        <v>dimanche</v>
      </c>
      <c r="C38" s="102">
        <v>28</v>
      </c>
      <c r="D38" s="13"/>
      <c r="E38" s="108"/>
      <c r="F38" s="24"/>
      <c r="G38" s="26"/>
      <c r="H38" s="74"/>
      <c r="I38" s="13"/>
    </row>
    <row r="39" spans="1:9" ht="15.95" customHeight="1" x14ac:dyDescent="0.2">
      <c r="A39" s="51">
        <f t="shared" si="1"/>
        <v>46202</v>
      </c>
      <c r="B39" s="66" t="str">
        <f t="shared" si="0"/>
        <v>lundi</v>
      </c>
      <c r="C39" s="102">
        <v>29</v>
      </c>
      <c r="D39" s="13"/>
      <c r="E39" s="108"/>
      <c r="F39" s="24"/>
      <c r="G39" s="26"/>
      <c r="H39" s="74"/>
      <c r="I39" s="13"/>
    </row>
    <row r="40" spans="1:9" ht="15.95" customHeight="1" thickBot="1" x14ac:dyDescent="0.25">
      <c r="A40" s="51">
        <f t="shared" si="1"/>
        <v>46203</v>
      </c>
      <c r="B40" s="67" t="str">
        <f t="shared" si="0"/>
        <v>mardi</v>
      </c>
      <c r="C40" s="112">
        <v>30</v>
      </c>
      <c r="D40" s="124"/>
      <c r="E40" s="125"/>
      <c r="F40" s="27"/>
      <c r="G40" s="126"/>
      <c r="H40" s="141"/>
      <c r="I40" s="147"/>
    </row>
    <row r="41" spans="1:9" ht="15.95" customHeight="1" thickBot="1" x14ac:dyDescent="0.25">
      <c r="B41" s="19"/>
      <c r="C41" s="113"/>
      <c r="D41" s="121"/>
      <c r="E41" s="106"/>
      <c r="F41" s="115"/>
      <c r="G41" s="115"/>
      <c r="H41" s="115"/>
      <c r="I41" s="115"/>
    </row>
    <row r="42" spans="1:9" ht="24.95" customHeight="1" thickBot="1" x14ac:dyDescent="0.25">
      <c r="A42" s="137" t="str">
        <f>CONCATENATE(E4,"_HS_",F3,"_",H3)</f>
        <v>JOUSSEAUME_HS_juin_2026</v>
      </c>
      <c r="B42" s="137"/>
      <c r="C42" s="137"/>
      <c r="D42" s="138"/>
      <c r="E42" s="120" t="s">
        <v>53</v>
      </c>
      <c r="F42" s="118">
        <f>SUM(F11:F41)</f>
        <v>0</v>
      </c>
      <c r="G42" s="116">
        <f>SUM(G11:G41)</f>
        <v>0</v>
      </c>
      <c r="H42" s="119">
        <f>SUM(H11:H41)</f>
        <v>0.75</v>
      </c>
      <c r="I42" s="117">
        <f>SUM(I11:I41)</f>
        <v>0.20833333333333334</v>
      </c>
    </row>
    <row r="43" spans="1:9" x14ac:dyDescent="0.2">
      <c r="B43" s="5"/>
      <c r="C43" s="7"/>
      <c r="D43" s="7"/>
      <c r="E43" s="15"/>
      <c r="F43" s="160"/>
      <c r="G43" s="160"/>
      <c r="H43" s="160"/>
    </row>
    <row r="44" spans="1:9" x14ac:dyDescent="0.2">
      <c r="B44" s="5"/>
      <c r="C44" s="5"/>
      <c r="D44" s="5"/>
      <c r="E44" s="16"/>
      <c r="F44" s="5"/>
      <c r="G44" s="5"/>
      <c r="H44" s="5"/>
    </row>
  </sheetData>
  <mergeCells count="3">
    <mergeCell ref="F8:I8"/>
    <mergeCell ref="F43:H43"/>
    <mergeCell ref="C1:H1"/>
  </mergeCells>
  <pageMargins left="0.7" right="0.7" top="0.75" bottom="0.75" header="0.3" footer="0.3"/>
  <pageSetup paperSize="9" scale="75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I45"/>
  <sheetViews>
    <sheetView workbookViewId="0">
      <selection activeCell="N24" sqref="N24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Config!D12</f>
        <v>46204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Config!E12</f>
        <v>46234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juillet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127"/>
      <c r="D10" s="11"/>
      <c r="E10" s="11"/>
      <c r="F10" s="30"/>
      <c r="G10" s="29"/>
      <c r="H10" s="30"/>
      <c r="I10" s="101"/>
    </row>
    <row r="11" spans="1:9" ht="15.95" customHeight="1" x14ac:dyDescent="0.2">
      <c r="A11" s="51">
        <f>A1</f>
        <v>46204</v>
      </c>
      <c r="B11" s="65" t="str">
        <f>TEXT(A11,"jjjj")</f>
        <v>mercredi</v>
      </c>
      <c r="C11" s="101">
        <v>1</v>
      </c>
      <c r="D11" s="12"/>
      <c r="E11" s="107"/>
      <c r="F11" s="22"/>
      <c r="G11" s="23"/>
      <c r="H11" s="140"/>
      <c r="I11" s="12"/>
    </row>
    <row r="12" spans="1:9" ht="15.95" customHeight="1" x14ac:dyDescent="0.2">
      <c r="A12" s="51">
        <f>A11+1</f>
        <v>46205</v>
      </c>
      <c r="B12" s="66" t="str">
        <f t="shared" ref="B12:B41" si="0">TEXT(A12,"jjjj")</f>
        <v>jeudi</v>
      </c>
      <c r="C12" s="102">
        <v>2</v>
      </c>
      <c r="D12" s="13"/>
      <c r="E12" s="108"/>
      <c r="F12" s="24"/>
      <c r="G12" s="25"/>
      <c r="H12" s="74"/>
      <c r="I12" s="77"/>
    </row>
    <row r="13" spans="1:9" ht="15.95" customHeight="1" x14ac:dyDescent="0.2">
      <c r="A13" s="51">
        <f t="shared" ref="A13:A41" si="1">A12+1</f>
        <v>46206</v>
      </c>
      <c r="B13" s="66" t="str">
        <f t="shared" si="0"/>
        <v>vendredi</v>
      </c>
      <c r="C13" s="102">
        <v>3</v>
      </c>
      <c r="D13" s="13"/>
      <c r="E13" s="108"/>
      <c r="F13" s="24"/>
      <c r="G13" s="25"/>
      <c r="H13" s="74"/>
      <c r="I13" s="13"/>
    </row>
    <row r="14" spans="1:9" ht="15.95" customHeight="1" x14ac:dyDescent="0.2">
      <c r="A14" s="51">
        <f t="shared" si="1"/>
        <v>46207</v>
      </c>
      <c r="B14" s="66" t="str">
        <f t="shared" si="0"/>
        <v>samedi</v>
      </c>
      <c r="C14" s="102">
        <v>4</v>
      </c>
      <c r="D14" s="13"/>
      <c r="E14" s="108"/>
      <c r="F14" s="24"/>
      <c r="G14" s="25"/>
      <c r="H14" s="74"/>
      <c r="I14" s="13"/>
    </row>
    <row r="15" spans="1:9" ht="15.95" customHeight="1" x14ac:dyDescent="0.2">
      <c r="A15" s="51">
        <f t="shared" si="1"/>
        <v>46208</v>
      </c>
      <c r="B15" s="66" t="str">
        <f t="shared" si="0"/>
        <v>dimanche</v>
      </c>
      <c r="C15" s="102">
        <v>5</v>
      </c>
      <c r="D15" s="13"/>
      <c r="E15" s="108"/>
      <c r="F15" s="24"/>
      <c r="G15" s="25"/>
      <c r="H15" s="74"/>
      <c r="I15" s="13"/>
    </row>
    <row r="16" spans="1:9" ht="15.95" customHeight="1" x14ac:dyDescent="0.2">
      <c r="A16" s="51">
        <f t="shared" si="1"/>
        <v>46209</v>
      </c>
      <c r="B16" s="66" t="str">
        <f t="shared" si="0"/>
        <v>lundi</v>
      </c>
      <c r="C16" s="102">
        <v>6</v>
      </c>
      <c r="D16" s="13"/>
      <c r="E16" s="108"/>
      <c r="F16" s="24"/>
      <c r="G16" s="26"/>
      <c r="H16" s="74"/>
      <c r="I16" s="13"/>
    </row>
    <row r="17" spans="1:9" ht="15.95" customHeight="1" x14ac:dyDescent="0.2">
      <c r="A17" s="51">
        <f t="shared" si="1"/>
        <v>46210</v>
      </c>
      <c r="B17" s="66" t="str">
        <f t="shared" si="0"/>
        <v>mardi</v>
      </c>
      <c r="C17" s="102">
        <v>7</v>
      </c>
      <c r="D17" s="13"/>
      <c r="E17" s="108"/>
      <c r="F17" s="24"/>
      <c r="G17" s="26"/>
      <c r="H17" s="74"/>
      <c r="I17" s="77"/>
    </row>
    <row r="18" spans="1:9" ht="15.95" customHeight="1" x14ac:dyDescent="0.2">
      <c r="A18" s="51">
        <f t="shared" si="1"/>
        <v>46211</v>
      </c>
      <c r="B18" s="66" t="str">
        <f t="shared" si="0"/>
        <v>mercredi</v>
      </c>
      <c r="C18" s="102">
        <v>8</v>
      </c>
      <c r="D18" s="13"/>
      <c r="E18" s="108"/>
      <c r="F18" s="24"/>
      <c r="G18" s="26"/>
      <c r="H18" s="74"/>
      <c r="I18" s="13"/>
    </row>
    <row r="19" spans="1:9" ht="15.95" customHeight="1" x14ac:dyDescent="0.2">
      <c r="A19" s="51">
        <f t="shared" si="1"/>
        <v>46212</v>
      </c>
      <c r="B19" s="66" t="str">
        <f t="shared" si="0"/>
        <v>jeudi</v>
      </c>
      <c r="C19" s="102">
        <v>9</v>
      </c>
      <c r="D19" s="17"/>
      <c r="E19" s="109"/>
      <c r="F19" s="24"/>
      <c r="G19" s="26"/>
      <c r="H19" s="74"/>
      <c r="I19" s="13"/>
    </row>
    <row r="20" spans="1:9" ht="15.95" customHeight="1" x14ac:dyDescent="0.2">
      <c r="A20" s="51">
        <f t="shared" si="1"/>
        <v>46213</v>
      </c>
      <c r="B20" s="66" t="str">
        <f t="shared" si="0"/>
        <v>vendredi</v>
      </c>
      <c r="C20" s="102">
        <v>10</v>
      </c>
      <c r="D20" s="13"/>
      <c r="E20" s="108"/>
      <c r="F20" s="24"/>
      <c r="G20" s="26"/>
      <c r="H20" s="74"/>
      <c r="I20" s="13"/>
    </row>
    <row r="21" spans="1:9" ht="15.95" customHeight="1" x14ac:dyDescent="0.2">
      <c r="A21" s="51">
        <f t="shared" si="1"/>
        <v>46214</v>
      </c>
      <c r="B21" s="66" t="str">
        <f t="shared" si="0"/>
        <v>samedi</v>
      </c>
      <c r="C21" s="102">
        <v>11</v>
      </c>
      <c r="D21" s="13"/>
      <c r="E21" s="108"/>
      <c r="F21" s="24"/>
      <c r="G21" s="26"/>
      <c r="H21" s="74"/>
      <c r="I21" s="13"/>
    </row>
    <row r="22" spans="1:9" ht="15.95" customHeight="1" x14ac:dyDescent="0.2">
      <c r="A22" s="51">
        <f t="shared" si="1"/>
        <v>46215</v>
      </c>
      <c r="B22" s="66" t="str">
        <f t="shared" si="0"/>
        <v>dimanche</v>
      </c>
      <c r="C22" s="102">
        <v>12</v>
      </c>
      <c r="D22" s="13"/>
      <c r="E22" s="108"/>
      <c r="F22" s="24"/>
      <c r="G22" s="26"/>
      <c r="H22" s="74"/>
      <c r="I22" s="13"/>
    </row>
    <row r="23" spans="1:9" ht="15.95" customHeight="1" x14ac:dyDescent="0.2">
      <c r="A23" s="51">
        <f t="shared" si="1"/>
        <v>46216</v>
      </c>
      <c r="B23" s="66" t="str">
        <f t="shared" si="0"/>
        <v>lundi</v>
      </c>
      <c r="C23" s="102">
        <v>13</v>
      </c>
      <c r="D23" s="17"/>
      <c r="E23" s="108"/>
      <c r="F23" s="24"/>
      <c r="G23" s="26"/>
      <c r="H23" s="74"/>
      <c r="I23" s="13"/>
    </row>
    <row r="24" spans="1:9" ht="15.95" customHeight="1" x14ac:dyDescent="0.2">
      <c r="A24" s="51">
        <f t="shared" si="1"/>
        <v>46217</v>
      </c>
      <c r="B24" s="66" t="str">
        <f t="shared" si="0"/>
        <v>mardi</v>
      </c>
      <c r="C24" s="102">
        <v>14</v>
      </c>
      <c r="D24" s="13"/>
      <c r="E24" s="108"/>
      <c r="F24" s="24"/>
      <c r="G24" s="26"/>
      <c r="H24" s="74"/>
      <c r="I24" s="77"/>
    </row>
    <row r="25" spans="1:9" ht="15.95" customHeight="1" x14ac:dyDescent="0.2">
      <c r="A25" s="51">
        <f t="shared" si="1"/>
        <v>46218</v>
      </c>
      <c r="B25" s="66" t="str">
        <f t="shared" si="0"/>
        <v>mercredi</v>
      </c>
      <c r="C25" s="102">
        <v>15</v>
      </c>
      <c r="D25" s="13"/>
      <c r="E25" s="108"/>
      <c r="F25" s="24"/>
      <c r="G25" s="26"/>
      <c r="H25" s="74"/>
      <c r="I25" s="13"/>
    </row>
    <row r="26" spans="1:9" ht="15.95" customHeight="1" x14ac:dyDescent="0.2">
      <c r="A26" s="51">
        <f t="shared" si="1"/>
        <v>46219</v>
      </c>
      <c r="B26" s="66" t="str">
        <f t="shared" si="0"/>
        <v>jeudi</v>
      </c>
      <c r="C26" s="102">
        <v>16</v>
      </c>
      <c r="D26" s="13"/>
      <c r="E26" s="108"/>
      <c r="F26" s="24"/>
      <c r="G26" s="26"/>
      <c r="H26" s="74"/>
      <c r="I26" s="13"/>
    </row>
    <row r="27" spans="1:9" ht="15.95" customHeight="1" x14ac:dyDescent="0.2">
      <c r="A27" s="51">
        <f t="shared" si="1"/>
        <v>46220</v>
      </c>
      <c r="B27" s="66" t="str">
        <f t="shared" si="0"/>
        <v>vendredi</v>
      </c>
      <c r="C27" s="102">
        <v>17</v>
      </c>
      <c r="D27" s="13"/>
      <c r="E27" s="108"/>
      <c r="F27" s="24"/>
      <c r="G27" s="26"/>
      <c r="H27" s="74"/>
      <c r="I27" s="13"/>
    </row>
    <row r="28" spans="1:9" ht="15.95" customHeight="1" x14ac:dyDescent="0.2">
      <c r="A28" s="51">
        <f t="shared" si="1"/>
        <v>46221</v>
      </c>
      <c r="B28" s="66" t="str">
        <f t="shared" si="0"/>
        <v>samedi</v>
      </c>
      <c r="C28" s="102">
        <v>18</v>
      </c>
      <c r="D28" s="13"/>
      <c r="E28" s="108"/>
      <c r="F28" s="24"/>
      <c r="G28" s="26"/>
      <c r="H28" s="74"/>
      <c r="I28" s="13"/>
    </row>
    <row r="29" spans="1:9" ht="15.95" customHeight="1" x14ac:dyDescent="0.2">
      <c r="A29" s="51">
        <f t="shared" si="1"/>
        <v>46222</v>
      </c>
      <c r="B29" s="66" t="str">
        <f t="shared" si="0"/>
        <v>dimanche</v>
      </c>
      <c r="C29" s="102">
        <v>19</v>
      </c>
      <c r="D29" s="17"/>
      <c r="E29" s="109"/>
      <c r="F29" s="24"/>
      <c r="G29" s="26"/>
      <c r="H29" s="74"/>
      <c r="I29" s="13"/>
    </row>
    <row r="30" spans="1:9" ht="15.95" customHeight="1" x14ac:dyDescent="0.2">
      <c r="A30" s="51">
        <f t="shared" si="1"/>
        <v>46223</v>
      </c>
      <c r="B30" s="66" t="str">
        <f t="shared" si="0"/>
        <v>lundi</v>
      </c>
      <c r="C30" s="102">
        <v>20</v>
      </c>
      <c r="D30" s="13"/>
      <c r="E30" s="108"/>
      <c r="F30" s="24"/>
      <c r="G30" s="26"/>
      <c r="H30" s="74"/>
      <c r="I30" s="13"/>
    </row>
    <row r="31" spans="1:9" ht="15.95" customHeight="1" x14ac:dyDescent="0.2">
      <c r="A31" s="51">
        <f t="shared" si="1"/>
        <v>46224</v>
      </c>
      <c r="B31" s="66" t="str">
        <f t="shared" si="0"/>
        <v>mardi</v>
      </c>
      <c r="C31" s="102">
        <v>21</v>
      </c>
      <c r="D31" s="17"/>
      <c r="E31" s="109"/>
      <c r="F31" s="24"/>
      <c r="G31" s="26"/>
      <c r="H31" s="74"/>
      <c r="I31" s="77"/>
    </row>
    <row r="32" spans="1:9" ht="15.95" customHeight="1" x14ac:dyDescent="0.2">
      <c r="A32" s="51">
        <f t="shared" si="1"/>
        <v>46225</v>
      </c>
      <c r="B32" s="66" t="str">
        <f t="shared" si="0"/>
        <v>mercredi</v>
      </c>
      <c r="C32" s="102">
        <v>22</v>
      </c>
      <c r="D32" s="17"/>
      <c r="E32" s="109"/>
      <c r="F32" s="24"/>
      <c r="G32" s="26"/>
      <c r="H32" s="74"/>
      <c r="I32" s="13"/>
    </row>
    <row r="33" spans="1:9" ht="15.95" customHeight="1" x14ac:dyDescent="0.2">
      <c r="A33" s="51">
        <f t="shared" si="1"/>
        <v>46226</v>
      </c>
      <c r="B33" s="66" t="str">
        <f t="shared" si="0"/>
        <v>jeudi</v>
      </c>
      <c r="C33" s="102">
        <v>23</v>
      </c>
      <c r="D33" s="17"/>
      <c r="E33" s="109"/>
      <c r="F33" s="24"/>
      <c r="G33" s="26"/>
      <c r="H33" s="74"/>
      <c r="I33" s="13"/>
    </row>
    <row r="34" spans="1:9" ht="15.95" customHeight="1" x14ac:dyDescent="0.2">
      <c r="A34" s="51">
        <f t="shared" si="1"/>
        <v>46227</v>
      </c>
      <c r="B34" s="66" t="str">
        <f t="shared" si="0"/>
        <v>vendredi</v>
      </c>
      <c r="C34" s="102">
        <v>24</v>
      </c>
      <c r="D34" s="17"/>
      <c r="E34" s="109"/>
      <c r="F34" s="24"/>
      <c r="G34" s="26"/>
      <c r="H34" s="74"/>
      <c r="I34" s="13"/>
    </row>
    <row r="35" spans="1:9" ht="15.95" customHeight="1" x14ac:dyDescent="0.2">
      <c r="A35" s="51">
        <f t="shared" si="1"/>
        <v>46228</v>
      </c>
      <c r="B35" s="66" t="str">
        <f t="shared" si="0"/>
        <v>samedi</v>
      </c>
      <c r="C35" s="102">
        <v>25</v>
      </c>
      <c r="D35" s="13"/>
      <c r="E35" s="108"/>
      <c r="F35" s="24"/>
      <c r="G35" s="26"/>
      <c r="H35" s="74"/>
      <c r="I35" s="13"/>
    </row>
    <row r="36" spans="1:9" ht="15.95" customHeight="1" x14ac:dyDescent="0.2">
      <c r="A36" s="51">
        <f t="shared" si="1"/>
        <v>46229</v>
      </c>
      <c r="B36" s="66" t="str">
        <f t="shared" si="0"/>
        <v>dimanche</v>
      </c>
      <c r="C36" s="102">
        <v>26</v>
      </c>
      <c r="D36" s="13"/>
      <c r="E36" s="108"/>
      <c r="F36" s="24"/>
      <c r="G36" s="26"/>
      <c r="H36" s="74"/>
      <c r="I36" s="13"/>
    </row>
    <row r="37" spans="1:9" ht="15.95" customHeight="1" x14ac:dyDescent="0.2">
      <c r="A37" s="51">
        <f t="shared" si="1"/>
        <v>46230</v>
      </c>
      <c r="B37" s="66" t="str">
        <f t="shared" si="0"/>
        <v>lundi</v>
      </c>
      <c r="C37" s="102">
        <v>27</v>
      </c>
      <c r="D37" s="13"/>
      <c r="E37" s="108"/>
      <c r="F37" s="24"/>
      <c r="G37" s="26"/>
      <c r="H37" s="74"/>
      <c r="I37" s="13"/>
    </row>
    <row r="38" spans="1:9" ht="15.95" customHeight="1" x14ac:dyDescent="0.2">
      <c r="A38" s="51">
        <f t="shared" si="1"/>
        <v>46231</v>
      </c>
      <c r="B38" s="66" t="str">
        <f t="shared" si="0"/>
        <v>mardi</v>
      </c>
      <c r="C38" s="102">
        <v>28</v>
      </c>
      <c r="D38" s="13"/>
      <c r="E38" s="108"/>
      <c r="F38" s="24"/>
      <c r="G38" s="26"/>
      <c r="H38" s="74"/>
      <c r="I38" s="13"/>
    </row>
    <row r="39" spans="1:9" ht="15.95" customHeight="1" x14ac:dyDescent="0.2">
      <c r="A39" s="51">
        <f t="shared" si="1"/>
        <v>46232</v>
      </c>
      <c r="B39" s="66" t="str">
        <f t="shared" si="0"/>
        <v>mercredi</v>
      </c>
      <c r="C39" s="102">
        <v>29</v>
      </c>
      <c r="D39" s="13"/>
      <c r="E39" s="108"/>
      <c r="F39" s="24"/>
      <c r="G39" s="26"/>
      <c r="H39" s="74"/>
      <c r="I39" s="13"/>
    </row>
    <row r="40" spans="1:9" ht="15.95" customHeight="1" x14ac:dyDescent="0.2">
      <c r="A40" s="51">
        <f t="shared" si="1"/>
        <v>46233</v>
      </c>
      <c r="B40" s="66" t="str">
        <f t="shared" si="0"/>
        <v>jeudi</v>
      </c>
      <c r="C40" s="102">
        <v>30</v>
      </c>
      <c r="D40" s="17"/>
      <c r="E40" s="109"/>
      <c r="F40" s="24"/>
      <c r="G40" s="26"/>
      <c r="H40" s="74"/>
      <c r="I40" s="77"/>
    </row>
    <row r="41" spans="1:9" ht="15.95" customHeight="1" thickBot="1" x14ac:dyDescent="0.25">
      <c r="A41" s="51">
        <f t="shared" si="1"/>
        <v>46234</v>
      </c>
      <c r="B41" s="67" t="str">
        <f t="shared" si="0"/>
        <v>vendredi</v>
      </c>
      <c r="C41" s="112">
        <v>31</v>
      </c>
      <c r="D41" s="111"/>
      <c r="E41" s="105"/>
      <c r="F41" s="27"/>
      <c r="G41" s="28"/>
      <c r="H41" s="141"/>
      <c r="I41" s="14"/>
    </row>
    <row r="42" spans="1:9" ht="24.95" customHeight="1" thickBot="1" x14ac:dyDescent="0.25">
      <c r="A42" s="137" t="str">
        <f>CONCATENATE(E4,"_HS_",F3,"_",H3)</f>
        <v>JOUSSEAUME_HS_juillet_2026</v>
      </c>
      <c r="B42" s="137"/>
      <c r="C42" s="137"/>
      <c r="D42" s="138"/>
      <c r="E42" s="114" t="s">
        <v>53</v>
      </c>
      <c r="F42" s="84">
        <f>SUM(F11:F41)</f>
        <v>0</v>
      </c>
      <c r="G42" s="85">
        <f>SUM(G11:G41)</f>
        <v>0</v>
      </c>
      <c r="H42" s="86">
        <f>SUM(H11:H41)</f>
        <v>0</v>
      </c>
      <c r="I42" s="87">
        <f>SUM(I11:I41)</f>
        <v>0</v>
      </c>
    </row>
    <row r="43" spans="1:9" ht="15.75" x14ac:dyDescent="0.2">
      <c r="B43" s="5"/>
      <c r="C43" s="18"/>
      <c r="D43" s="18"/>
      <c r="E43" s="20"/>
      <c r="F43" s="156" t="s">
        <v>48</v>
      </c>
      <c r="G43" s="156"/>
      <c r="H43" s="156"/>
      <c r="I43" s="156"/>
    </row>
    <row r="44" spans="1:9" x14ac:dyDescent="0.2">
      <c r="B44" s="5"/>
      <c r="C44" s="7"/>
      <c r="D44" s="7"/>
      <c r="E44" s="15"/>
      <c r="F44" s="160"/>
      <c r="G44" s="160"/>
      <c r="H44" s="160"/>
    </row>
    <row r="45" spans="1:9" x14ac:dyDescent="0.2">
      <c r="B45" s="5"/>
      <c r="C45" s="5"/>
      <c r="D45" s="5"/>
      <c r="E45" s="16"/>
      <c r="F45" s="5"/>
      <c r="G45" s="5"/>
      <c r="H45" s="5"/>
    </row>
  </sheetData>
  <mergeCells count="4">
    <mergeCell ref="F43:I43"/>
    <mergeCell ref="F8:I8"/>
    <mergeCell ref="F44:H44"/>
    <mergeCell ref="C1:H1"/>
  </mergeCells>
  <pageMargins left="0.7" right="0.7" top="0.75" bottom="0.75" header="0.3" footer="0.3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12289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1:I45"/>
  <sheetViews>
    <sheetView workbookViewId="0">
      <selection activeCell="H21" sqref="H21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Config!D13</f>
        <v>46235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Config!E13</f>
        <v>46265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août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127"/>
      <c r="D10" s="11"/>
      <c r="E10" s="11"/>
      <c r="F10" s="30"/>
      <c r="G10" s="29"/>
      <c r="H10" s="30"/>
      <c r="I10" s="101"/>
    </row>
    <row r="11" spans="1:9" ht="15.95" customHeight="1" x14ac:dyDescent="0.2">
      <c r="A11" s="51">
        <f>A1</f>
        <v>46235</v>
      </c>
      <c r="B11" s="65" t="str">
        <f>TEXT(A11,"jjjj")</f>
        <v>samedi</v>
      </c>
      <c r="C11" s="101">
        <v>1</v>
      </c>
      <c r="D11" s="12"/>
      <c r="E11" s="107"/>
      <c r="F11" s="22"/>
      <c r="G11" s="23"/>
      <c r="H11" s="140"/>
      <c r="I11" s="12"/>
    </row>
    <row r="12" spans="1:9" ht="15.95" customHeight="1" x14ac:dyDescent="0.2">
      <c r="A12" s="51">
        <f>A11+1</f>
        <v>46236</v>
      </c>
      <c r="B12" s="66" t="str">
        <f t="shared" ref="B12:B41" si="0">TEXT(A12,"jjjj")</f>
        <v>dimanche</v>
      </c>
      <c r="C12" s="102">
        <v>2</v>
      </c>
      <c r="D12" s="13"/>
      <c r="E12" s="108"/>
      <c r="F12" s="24"/>
      <c r="G12" s="25"/>
      <c r="H12" s="74"/>
      <c r="I12" s="13"/>
    </row>
    <row r="13" spans="1:9" ht="15.95" customHeight="1" x14ac:dyDescent="0.2">
      <c r="A13" s="51">
        <f t="shared" ref="A13:A41" si="1">A12+1</f>
        <v>46237</v>
      </c>
      <c r="B13" s="66" t="str">
        <f t="shared" si="0"/>
        <v>lundi</v>
      </c>
      <c r="C13" s="102">
        <v>3</v>
      </c>
      <c r="D13" s="13"/>
      <c r="E13" s="108"/>
      <c r="F13" s="24"/>
      <c r="G13" s="25"/>
      <c r="H13" s="74"/>
      <c r="I13" s="13"/>
    </row>
    <row r="14" spans="1:9" ht="15.95" customHeight="1" x14ac:dyDescent="0.2">
      <c r="A14" s="51">
        <f t="shared" si="1"/>
        <v>46238</v>
      </c>
      <c r="B14" s="66" t="str">
        <f t="shared" si="0"/>
        <v>mardi</v>
      </c>
      <c r="C14" s="102">
        <v>4</v>
      </c>
      <c r="D14" s="13"/>
      <c r="E14" s="108"/>
      <c r="F14" s="24"/>
      <c r="G14" s="25"/>
      <c r="H14" s="74"/>
      <c r="I14" s="13"/>
    </row>
    <row r="15" spans="1:9" ht="15.95" customHeight="1" x14ac:dyDescent="0.2">
      <c r="A15" s="51">
        <f t="shared" si="1"/>
        <v>46239</v>
      </c>
      <c r="B15" s="66" t="str">
        <f t="shared" si="0"/>
        <v>mercredi</v>
      </c>
      <c r="C15" s="102">
        <v>5</v>
      </c>
      <c r="D15" s="13"/>
      <c r="E15" s="108"/>
      <c r="F15" s="24"/>
      <c r="G15" s="25"/>
      <c r="H15" s="74"/>
      <c r="I15" s="13"/>
    </row>
    <row r="16" spans="1:9" ht="15.95" customHeight="1" x14ac:dyDescent="0.2">
      <c r="A16" s="51">
        <f t="shared" si="1"/>
        <v>46240</v>
      </c>
      <c r="B16" s="66" t="str">
        <f t="shared" si="0"/>
        <v>jeudi</v>
      </c>
      <c r="C16" s="102">
        <v>6</v>
      </c>
      <c r="D16" s="13"/>
      <c r="E16" s="108"/>
      <c r="F16" s="24"/>
      <c r="G16" s="26"/>
      <c r="H16" s="74"/>
      <c r="I16" s="77"/>
    </row>
    <row r="17" spans="1:9" ht="15.95" customHeight="1" x14ac:dyDescent="0.2">
      <c r="A17" s="51">
        <f t="shared" si="1"/>
        <v>46241</v>
      </c>
      <c r="B17" s="66" t="str">
        <f t="shared" si="0"/>
        <v>vendredi</v>
      </c>
      <c r="C17" s="102">
        <v>7</v>
      </c>
      <c r="D17" s="13"/>
      <c r="E17" s="108"/>
      <c r="F17" s="24"/>
      <c r="G17" s="26"/>
      <c r="H17" s="74"/>
      <c r="I17" s="13"/>
    </row>
    <row r="18" spans="1:9" ht="15.95" customHeight="1" x14ac:dyDescent="0.2">
      <c r="A18" s="51">
        <f t="shared" si="1"/>
        <v>46242</v>
      </c>
      <c r="B18" s="66" t="str">
        <f t="shared" si="0"/>
        <v>samedi</v>
      </c>
      <c r="C18" s="102">
        <v>8</v>
      </c>
      <c r="D18" s="13"/>
      <c r="E18" s="108"/>
      <c r="F18" s="24"/>
      <c r="G18" s="26"/>
      <c r="H18" s="74"/>
      <c r="I18" s="13"/>
    </row>
    <row r="19" spans="1:9" ht="15.95" customHeight="1" x14ac:dyDescent="0.2">
      <c r="A19" s="51">
        <f t="shared" si="1"/>
        <v>46243</v>
      </c>
      <c r="B19" s="66" t="str">
        <f t="shared" si="0"/>
        <v>dimanche</v>
      </c>
      <c r="C19" s="102">
        <v>9</v>
      </c>
      <c r="D19" s="17"/>
      <c r="E19" s="109"/>
      <c r="F19" s="24"/>
      <c r="G19" s="26"/>
      <c r="H19" s="74"/>
      <c r="I19" s="13"/>
    </row>
    <row r="20" spans="1:9" ht="15.95" customHeight="1" x14ac:dyDescent="0.2">
      <c r="A20" s="51">
        <f t="shared" si="1"/>
        <v>46244</v>
      </c>
      <c r="B20" s="66" t="str">
        <f t="shared" si="0"/>
        <v>lundi</v>
      </c>
      <c r="C20" s="102">
        <v>10</v>
      </c>
      <c r="D20" s="13"/>
      <c r="E20" s="108"/>
      <c r="F20" s="24"/>
      <c r="G20" s="26"/>
      <c r="H20" s="74"/>
      <c r="I20" s="13"/>
    </row>
    <row r="21" spans="1:9" ht="15.95" customHeight="1" x14ac:dyDescent="0.2">
      <c r="A21" s="51">
        <f t="shared" si="1"/>
        <v>46245</v>
      </c>
      <c r="B21" s="66" t="str">
        <f t="shared" si="0"/>
        <v>mardi</v>
      </c>
      <c r="C21" s="102">
        <v>11</v>
      </c>
      <c r="D21" s="13"/>
      <c r="E21" s="108"/>
      <c r="F21" s="24"/>
      <c r="G21" s="26"/>
      <c r="H21" s="74"/>
      <c r="I21" s="13"/>
    </row>
    <row r="22" spans="1:9" ht="15.95" customHeight="1" x14ac:dyDescent="0.2">
      <c r="A22" s="51">
        <f t="shared" si="1"/>
        <v>46246</v>
      </c>
      <c r="B22" s="66" t="str">
        <f t="shared" si="0"/>
        <v>mercredi</v>
      </c>
      <c r="C22" s="102">
        <v>12</v>
      </c>
      <c r="D22" s="13"/>
      <c r="E22" s="108"/>
      <c r="F22" s="24"/>
      <c r="G22" s="26"/>
      <c r="H22" s="74"/>
      <c r="I22" s="13"/>
    </row>
    <row r="23" spans="1:9" ht="15.95" customHeight="1" x14ac:dyDescent="0.2">
      <c r="A23" s="51">
        <f t="shared" si="1"/>
        <v>46247</v>
      </c>
      <c r="B23" s="66" t="str">
        <f t="shared" si="0"/>
        <v>jeudi</v>
      </c>
      <c r="C23" s="102">
        <v>13</v>
      </c>
      <c r="D23" s="17"/>
      <c r="E23" s="108"/>
      <c r="F23" s="24"/>
      <c r="G23" s="26"/>
      <c r="H23" s="74"/>
      <c r="I23" s="13"/>
    </row>
    <row r="24" spans="1:9" ht="15.95" customHeight="1" x14ac:dyDescent="0.2">
      <c r="A24" s="51">
        <f t="shared" si="1"/>
        <v>46248</v>
      </c>
      <c r="B24" s="66" t="str">
        <f t="shared" si="0"/>
        <v>vendredi</v>
      </c>
      <c r="C24" s="102">
        <v>14</v>
      </c>
      <c r="D24" s="13"/>
      <c r="E24" s="108"/>
      <c r="F24" s="24"/>
      <c r="G24" s="26"/>
      <c r="H24" s="74"/>
      <c r="I24" s="13"/>
    </row>
    <row r="25" spans="1:9" ht="15.95" customHeight="1" x14ac:dyDescent="0.2">
      <c r="A25" s="51">
        <f t="shared" si="1"/>
        <v>46249</v>
      </c>
      <c r="B25" s="66" t="str">
        <f t="shared" si="0"/>
        <v>samedi</v>
      </c>
      <c r="C25" s="102">
        <v>15</v>
      </c>
      <c r="D25" s="13"/>
      <c r="E25" s="108"/>
      <c r="F25" s="24"/>
      <c r="G25" s="26"/>
      <c r="H25" s="74"/>
      <c r="I25" s="13"/>
    </row>
    <row r="26" spans="1:9" ht="15.95" customHeight="1" x14ac:dyDescent="0.2">
      <c r="A26" s="51">
        <f t="shared" si="1"/>
        <v>46250</v>
      </c>
      <c r="B26" s="66" t="str">
        <f t="shared" si="0"/>
        <v>dimanche</v>
      </c>
      <c r="C26" s="102">
        <v>16</v>
      </c>
      <c r="D26" s="13"/>
      <c r="E26" s="108"/>
      <c r="F26" s="24"/>
      <c r="G26" s="26"/>
      <c r="H26" s="74"/>
      <c r="I26" s="13"/>
    </row>
    <row r="27" spans="1:9" ht="15.95" customHeight="1" x14ac:dyDescent="0.2">
      <c r="A27" s="51">
        <f t="shared" si="1"/>
        <v>46251</v>
      </c>
      <c r="B27" s="66" t="str">
        <f t="shared" si="0"/>
        <v>lundi</v>
      </c>
      <c r="C27" s="102">
        <v>17</v>
      </c>
      <c r="D27" s="13"/>
      <c r="E27" s="108"/>
      <c r="F27" s="24"/>
      <c r="G27" s="26"/>
      <c r="H27" s="74"/>
      <c r="I27" s="13"/>
    </row>
    <row r="28" spans="1:9" ht="15.95" customHeight="1" x14ac:dyDescent="0.2">
      <c r="A28" s="51">
        <f t="shared" si="1"/>
        <v>46252</v>
      </c>
      <c r="B28" s="66" t="str">
        <f t="shared" si="0"/>
        <v>mardi</v>
      </c>
      <c r="C28" s="102">
        <v>18</v>
      </c>
      <c r="D28" s="13"/>
      <c r="E28" s="108"/>
      <c r="F28" s="24"/>
      <c r="G28" s="26"/>
      <c r="H28" s="74"/>
      <c r="I28" s="13"/>
    </row>
    <row r="29" spans="1:9" ht="15.95" customHeight="1" x14ac:dyDescent="0.2">
      <c r="A29" s="51">
        <f t="shared" si="1"/>
        <v>46253</v>
      </c>
      <c r="B29" s="66" t="str">
        <f t="shared" si="0"/>
        <v>mercredi</v>
      </c>
      <c r="C29" s="102">
        <v>19</v>
      </c>
      <c r="D29" s="17"/>
      <c r="E29" s="109"/>
      <c r="F29" s="24"/>
      <c r="G29" s="26"/>
      <c r="H29" s="74"/>
      <c r="I29" s="13"/>
    </row>
    <row r="30" spans="1:9" ht="15.95" customHeight="1" x14ac:dyDescent="0.2">
      <c r="A30" s="51">
        <f t="shared" si="1"/>
        <v>46254</v>
      </c>
      <c r="B30" s="66" t="str">
        <f t="shared" si="0"/>
        <v>jeudi</v>
      </c>
      <c r="C30" s="102">
        <v>20</v>
      </c>
      <c r="D30" s="13"/>
      <c r="E30" s="108"/>
      <c r="F30" s="24"/>
      <c r="G30" s="26"/>
      <c r="H30" s="74"/>
      <c r="I30" s="13"/>
    </row>
    <row r="31" spans="1:9" ht="15.95" customHeight="1" x14ac:dyDescent="0.2">
      <c r="A31" s="51">
        <f t="shared" si="1"/>
        <v>46255</v>
      </c>
      <c r="B31" s="66" t="str">
        <f t="shared" si="0"/>
        <v>vendredi</v>
      </c>
      <c r="C31" s="102">
        <v>21</v>
      </c>
      <c r="D31" s="17"/>
      <c r="E31" s="109"/>
      <c r="F31" s="24"/>
      <c r="G31" s="26"/>
      <c r="H31" s="74"/>
      <c r="I31" s="13"/>
    </row>
    <row r="32" spans="1:9" ht="15.95" customHeight="1" x14ac:dyDescent="0.2">
      <c r="A32" s="51">
        <f t="shared" si="1"/>
        <v>46256</v>
      </c>
      <c r="B32" s="66" t="str">
        <f t="shared" si="0"/>
        <v>samedi</v>
      </c>
      <c r="C32" s="102">
        <v>22</v>
      </c>
      <c r="D32" s="17"/>
      <c r="E32" s="109"/>
      <c r="F32" s="24"/>
      <c r="G32" s="26"/>
      <c r="H32" s="74"/>
      <c r="I32" s="13"/>
    </row>
    <row r="33" spans="1:9" ht="15.95" customHeight="1" x14ac:dyDescent="0.2">
      <c r="A33" s="51">
        <f t="shared" si="1"/>
        <v>46257</v>
      </c>
      <c r="B33" s="66" t="str">
        <f t="shared" si="0"/>
        <v>dimanche</v>
      </c>
      <c r="C33" s="102">
        <v>23</v>
      </c>
      <c r="D33" s="17"/>
      <c r="E33" s="109"/>
      <c r="F33" s="24"/>
      <c r="G33" s="26"/>
      <c r="H33" s="74"/>
      <c r="I33" s="13"/>
    </row>
    <row r="34" spans="1:9" ht="15.95" customHeight="1" x14ac:dyDescent="0.2">
      <c r="A34" s="51">
        <f t="shared" si="1"/>
        <v>46258</v>
      </c>
      <c r="B34" s="66" t="str">
        <f t="shared" si="0"/>
        <v>lundi</v>
      </c>
      <c r="C34" s="102">
        <v>24</v>
      </c>
      <c r="D34" s="17"/>
      <c r="E34" s="109"/>
      <c r="F34" s="24"/>
      <c r="G34" s="26"/>
      <c r="H34" s="74"/>
      <c r="I34" s="13"/>
    </row>
    <row r="35" spans="1:9" ht="15.95" customHeight="1" x14ac:dyDescent="0.2">
      <c r="A35" s="51">
        <f t="shared" si="1"/>
        <v>46259</v>
      </c>
      <c r="B35" s="66" t="str">
        <f t="shared" si="0"/>
        <v>mardi</v>
      </c>
      <c r="C35" s="102">
        <v>25</v>
      </c>
      <c r="D35" s="13"/>
      <c r="E35" s="108"/>
      <c r="F35" s="24"/>
      <c r="G35" s="26"/>
      <c r="H35" s="74"/>
      <c r="I35" s="13"/>
    </row>
    <row r="36" spans="1:9" ht="15.95" customHeight="1" x14ac:dyDescent="0.2">
      <c r="A36" s="51">
        <f t="shared" si="1"/>
        <v>46260</v>
      </c>
      <c r="B36" s="66" t="str">
        <f t="shared" si="0"/>
        <v>mercredi</v>
      </c>
      <c r="C36" s="102">
        <v>26</v>
      </c>
      <c r="D36" s="13"/>
      <c r="E36" s="108"/>
      <c r="F36" s="24"/>
      <c r="G36" s="26"/>
      <c r="H36" s="74"/>
      <c r="I36" s="13"/>
    </row>
    <row r="37" spans="1:9" ht="15.95" customHeight="1" x14ac:dyDescent="0.2">
      <c r="A37" s="51">
        <f t="shared" si="1"/>
        <v>46261</v>
      </c>
      <c r="B37" s="66" t="str">
        <f t="shared" si="0"/>
        <v>jeudi</v>
      </c>
      <c r="C37" s="102">
        <v>27</v>
      </c>
      <c r="D37" s="13"/>
      <c r="E37" s="108"/>
      <c r="F37" s="24"/>
      <c r="G37" s="26"/>
      <c r="H37" s="74"/>
      <c r="I37" s="13"/>
    </row>
    <row r="38" spans="1:9" ht="15.95" customHeight="1" x14ac:dyDescent="0.2">
      <c r="A38" s="51">
        <f t="shared" si="1"/>
        <v>46262</v>
      </c>
      <c r="B38" s="66" t="str">
        <f t="shared" si="0"/>
        <v>vendredi</v>
      </c>
      <c r="C38" s="102">
        <v>28</v>
      </c>
      <c r="D38" s="13"/>
      <c r="E38" s="108"/>
      <c r="F38" s="24"/>
      <c r="G38" s="26"/>
      <c r="H38" s="74"/>
      <c r="I38" s="13"/>
    </row>
    <row r="39" spans="1:9" ht="15.95" customHeight="1" x14ac:dyDescent="0.2">
      <c r="A39" s="51">
        <f t="shared" si="1"/>
        <v>46263</v>
      </c>
      <c r="B39" s="66" t="str">
        <f t="shared" si="0"/>
        <v>samedi</v>
      </c>
      <c r="C39" s="102">
        <v>29</v>
      </c>
      <c r="D39" s="13"/>
      <c r="E39" s="108"/>
      <c r="F39" s="24"/>
      <c r="G39" s="26"/>
      <c r="H39" s="74"/>
      <c r="I39" s="13"/>
    </row>
    <row r="40" spans="1:9" ht="15.95" customHeight="1" x14ac:dyDescent="0.2">
      <c r="A40" s="51">
        <f t="shared" si="1"/>
        <v>46264</v>
      </c>
      <c r="B40" s="66" t="str">
        <f t="shared" si="0"/>
        <v>dimanche</v>
      </c>
      <c r="C40" s="102">
        <v>30</v>
      </c>
      <c r="D40" s="17"/>
      <c r="E40" s="109"/>
      <c r="F40" s="24"/>
      <c r="G40" s="26"/>
      <c r="H40" s="74"/>
      <c r="I40" s="13"/>
    </row>
    <row r="41" spans="1:9" ht="15.95" customHeight="1" thickBot="1" x14ac:dyDescent="0.25">
      <c r="A41" s="51">
        <f t="shared" si="1"/>
        <v>46265</v>
      </c>
      <c r="B41" s="67" t="str">
        <f t="shared" si="0"/>
        <v>lundi</v>
      </c>
      <c r="C41" s="112">
        <v>31</v>
      </c>
      <c r="D41" s="111"/>
      <c r="E41" s="105"/>
      <c r="F41" s="27"/>
      <c r="G41" s="28"/>
      <c r="H41" s="141"/>
      <c r="I41" s="14"/>
    </row>
    <row r="42" spans="1:9" ht="24.95" customHeight="1" thickBot="1" x14ac:dyDescent="0.25">
      <c r="A42" s="137" t="str">
        <f>CONCATENATE(E4,"_HS_",F3,"_",H3)</f>
        <v>JOUSSEAUME_HS_août_2026</v>
      </c>
      <c r="B42" s="137"/>
      <c r="C42" s="137"/>
      <c r="D42" s="138"/>
      <c r="E42" s="114" t="s">
        <v>53</v>
      </c>
      <c r="F42" s="84">
        <f>SUM(F11:F41)</f>
        <v>0</v>
      </c>
      <c r="G42" s="85">
        <f>SUM(G11:G41)</f>
        <v>0</v>
      </c>
      <c r="H42" s="86">
        <f>SUM(H11:H41)</f>
        <v>0</v>
      </c>
      <c r="I42" s="87">
        <f>SUM(I11:I41)</f>
        <v>0</v>
      </c>
    </row>
    <row r="43" spans="1:9" ht="15.75" x14ac:dyDescent="0.2">
      <c r="B43" s="5"/>
      <c r="C43" s="18"/>
      <c r="D43" s="18"/>
      <c r="E43" s="20"/>
      <c r="F43" s="156" t="s">
        <v>48</v>
      </c>
      <c r="G43" s="156"/>
      <c r="H43" s="156"/>
      <c r="I43" s="156"/>
    </row>
    <row r="44" spans="1:9" x14ac:dyDescent="0.2">
      <c r="B44" s="5"/>
      <c r="C44" s="7"/>
      <c r="D44" s="7"/>
      <c r="E44" s="15"/>
      <c r="F44" s="160"/>
      <c r="G44" s="160"/>
      <c r="H44" s="160"/>
    </row>
    <row r="45" spans="1:9" x14ac:dyDescent="0.2">
      <c r="B45" s="5"/>
      <c r="C45" s="5"/>
      <c r="D45" s="5"/>
      <c r="E45" s="16"/>
      <c r="F45" s="5"/>
      <c r="G45" s="5"/>
      <c r="H45" s="5"/>
    </row>
  </sheetData>
  <mergeCells count="4">
    <mergeCell ref="F43:I43"/>
    <mergeCell ref="F8:I8"/>
    <mergeCell ref="F44:H44"/>
    <mergeCell ref="C1:H1"/>
  </mergeCells>
  <pageMargins left="0.7" right="0.7" top="0.75" bottom="0.75" header="0.3" footer="0.3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1:I44"/>
  <sheetViews>
    <sheetView workbookViewId="0">
      <selection activeCell="K25" sqref="K25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Config!D14</f>
        <v>46266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Config!E14</f>
        <v>46295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septembre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4"/>
      <c r="D10" s="11"/>
      <c r="E10" s="11"/>
      <c r="F10" s="30"/>
      <c r="G10" s="29"/>
      <c r="H10" s="30"/>
      <c r="I10" s="76"/>
    </row>
    <row r="11" spans="1:9" ht="15.95" customHeight="1" x14ac:dyDescent="0.2">
      <c r="A11" s="51">
        <f>A1</f>
        <v>46266</v>
      </c>
      <c r="B11" s="65" t="str">
        <f>TEXT(A11,"jjjj")</f>
        <v>mardi</v>
      </c>
      <c r="C11" s="101">
        <v>1</v>
      </c>
      <c r="D11" s="12"/>
      <c r="E11" s="107"/>
      <c r="F11" s="22"/>
      <c r="G11" s="23"/>
      <c r="H11" s="140"/>
      <c r="I11" s="12"/>
    </row>
    <row r="12" spans="1:9" ht="15.95" customHeight="1" x14ac:dyDescent="0.2">
      <c r="A12" s="51">
        <f>A11+1</f>
        <v>46267</v>
      </c>
      <c r="B12" s="66" t="str">
        <f t="shared" ref="B12:B40" si="0">TEXT(A12,"jjjj")</f>
        <v>mercredi</v>
      </c>
      <c r="C12" s="102">
        <v>2</v>
      </c>
      <c r="D12" s="13"/>
      <c r="E12" s="108"/>
      <c r="F12" s="24"/>
      <c r="G12" s="25"/>
      <c r="H12" s="74"/>
      <c r="I12" s="13"/>
    </row>
    <row r="13" spans="1:9" ht="15.95" customHeight="1" x14ac:dyDescent="0.2">
      <c r="A13" s="51">
        <f t="shared" ref="A13:A40" si="1">A12+1</f>
        <v>46268</v>
      </c>
      <c r="B13" s="66" t="str">
        <f t="shared" si="0"/>
        <v>jeudi</v>
      </c>
      <c r="C13" s="102">
        <v>3</v>
      </c>
      <c r="D13" s="13"/>
      <c r="E13" s="108"/>
      <c r="F13" s="24"/>
      <c r="G13" s="25"/>
      <c r="H13" s="74"/>
      <c r="I13" s="13"/>
    </row>
    <row r="14" spans="1:9" ht="15.95" customHeight="1" x14ac:dyDescent="0.2">
      <c r="A14" s="51">
        <f t="shared" si="1"/>
        <v>46269</v>
      </c>
      <c r="B14" s="66" t="str">
        <f t="shared" si="0"/>
        <v>vendredi</v>
      </c>
      <c r="C14" s="102">
        <v>4</v>
      </c>
      <c r="D14" s="13"/>
      <c r="E14" s="108"/>
      <c r="F14" s="24"/>
      <c r="G14" s="25"/>
      <c r="H14" s="74"/>
      <c r="I14" s="13"/>
    </row>
    <row r="15" spans="1:9" ht="15.95" customHeight="1" x14ac:dyDescent="0.2">
      <c r="A15" s="51">
        <f t="shared" si="1"/>
        <v>46270</v>
      </c>
      <c r="B15" s="66" t="str">
        <f t="shared" si="0"/>
        <v>samedi</v>
      </c>
      <c r="C15" s="102">
        <v>5</v>
      </c>
      <c r="D15" s="13"/>
      <c r="E15" s="108"/>
      <c r="F15" s="24"/>
      <c r="G15" s="25"/>
      <c r="H15" s="74"/>
      <c r="I15" s="13"/>
    </row>
    <row r="16" spans="1:9" ht="15.95" customHeight="1" x14ac:dyDescent="0.2">
      <c r="A16" s="51">
        <f t="shared" si="1"/>
        <v>46271</v>
      </c>
      <c r="B16" s="66" t="str">
        <f t="shared" si="0"/>
        <v>dimanche</v>
      </c>
      <c r="C16" s="102">
        <v>6</v>
      </c>
      <c r="D16" s="13"/>
      <c r="E16" s="108"/>
      <c r="F16" s="24"/>
      <c r="G16" s="26"/>
      <c r="H16" s="74"/>
      <c r="I16" s="13"/>
    </row>
    <row r="17" spans="1:9" ht="15.95" customHeight="1" x14ac:dyDescent="0.2">
      <c r="A17" s="51">
        <f t="shared" si="1"/>
        <v>46272</v>
      </c>
      <c r="B17" s="66" t="str">
        <f t="shared" si="0"/>
        <v>lundi</v>
      </c>
      <c r="C17" s="102">
        <v>7</v>
      </c>
      <c r="D17" s="13"/>
      <c r="E17" s="108"/>
      <c r="F17" s="24"/>
      <c r="G17" s="26"/>
      <c r="H17" s="74"/>
      <c r="I17" s="13"/>
    </row>
    <row r="18" spans="1:9" ht="15.95" customHeight="1" x14ac:dyDescent="0.2">
      <c r="A18" s="51">
        <f t="shared" si="1"/>
        <v>46273</v>
      </c>
      <c r="B18" s="66" t="str">
        <f t="shared" si="0"/>
        <v>mardi</v>
      </c>
      <c r="C18" s="102">
        <v>8</v>
      </c>
      <c r="D18" s="13"/>
      <c r="E18" s="108"/>
      <c r="F18" s="24"/>
      <c r="G18" s="26"/>
      <c r="H18" s="74"/>
      <c r="I18" s="13"/>
    </row>
    <row r="19" spans="1:9" ht="15.95" customHeight="1" x14ac:dyDescent="0.2">
      <c r="A19" s="51">
        <f t="shared" si="1"/>
        <v>46274</v>
      </c>
      <c r="B19" s="66" t="str">
        <f t="shared" si="0"/>
        <v>mercredi</v>
      </c>
      <c r="C19" s="102">
        <v>9</v>
      </c>
      <c r="D19" s="17"/>
      <c r="E19" s="109"/>
      <c r="F19" s="24"/>
      <c r="G19" s="26"/>
      <c r="H19" s="74"/>
      <c r="I19" s="13"/>
    </row>
    <row r="20" spans="1:9" ht="15.95" customHeight="1" x14ac:dyDescent="0.2">
      <c r="A20" s="51">
        <f t="shared" si="1"/>
        <v>46275</v>
      </c>
      <c r="B20" s="66" t="str">
        <f t="shared" si="0"/>
        <v>jeudi</v>
      </c>
      <c r="C20" s="102">
        <v>10</v>
      </c>
      <c r="D20" s="13"/>
      <c r="E20" s="108"/>
      <c r="F20" s="24"/>
      <c r="G20" s="26"/>
      <c r="H20" s="74"/>
      <c r="I20" s="77"/>
    </row>
    <row r="21" spans="1:9" ht="15.95" customHeight="1" x14ac:dyDescent="0.2">
      <c r="A21" s="51">
        <f t="shared" si="1"/>
        <v>46276</v>
      </c>
      <c r="B21" s="66" t="str">
        <f t="shared" si="0"/>
        <v>vendredi</v>
      </c>
      <c r="C21" s="102">
        <v>11</v>
      </c>
      <c r="D21" s="13"/>
      <c r="E21" s="108"/>
      <c r="F21" s="24"/>
      <c r="G21" s="26"/>
      <c r="H21" s="74"/>
      <c r="I21" s="13"/>
    </row>
    <row r="22" spans="1:9" ht="15.95" customHeight="1" x14ac:dyDescent="0.2">
      <c r="A22" s="51">
        <f t="shared" si="1"/>
        <v>46277</v>
      </c>
      <c r="B22" s="66" t="str">
        <f t="shared" si="0"/>
        <v>samedi</v>
      </c>
      <c r="C22" s="102">
        <v>12</v>
      </c>
      <c r="D22" s="13"/>
      <c r="E22" s="108"/>
      <c r="F22" s="24"/>
      <c r="G22" s="26"/>
      <c r="H22" s="74"/>
      <c r="I22" s="13"/>
    </row>
    <row r="23" spans="1:9" ht="15.95" customHeight="1" x14ac:dyDescent="0.2">
      <c r="A23" s="51">
        <f t="shared" si="1"/>
        <v>46278</v>
      </c>
      <c r="B23" s="66" t="str">
        <f t="shared" si="0"/>
        <v>dimanche</v>
      </c>
      <c r="C23" s="102">
        <v>13</v>
      </c>
      <c r="D23" s="17"/>
      <c r="E23" s="108"/>
      <c r="F23" s="24"/>
      <c r="G23" s="26"/>
      <c r="H23" s="74"/>
      <c r="I23" s="13"/>
    </row>
    <row r="24" spans="1:9" ht="15.95" customHeight="1" x14ac:dyDescent="0.2">
      <c r="A24" s="51">
        <f t="shared" si="1"/>
        <v>46279</v>
      </c>
      <c r="B24" s="66" t="str">
        <f t="shared" si="0"/>
        <v>lundi</v>
      </c>
      <c r="C24" s="102">
        <v>14</v>
      </c>
      <c r="D24" s="13"/>
      <c r="E24" s="108"/>
      <c r="F24" s="24"/>
      <c r="G24" s="26"/>
      <c r="H24" s="74"/>
      <c r="I24" s="13"/>
    </row>
    <row r="25" spans="1:9" ht="15.95" customHeight="1" x14ac:dyDescent="0.2">
      <c r="A25" s="51">
        <f t="shared" si="1"/>
        <v>46280</v>
      </c>
      <c r="B25" s="66" t="str">
        <f t="shared" si="0"/>
        <v>mardi</v>
      </c>
      <c r="C25" s="102">
        <v>15</v>
      </c>
      <c r="D25" s="13"/>
      <c r="E25" s="108"/>
      <c r="F25" s="24"/>
      <c r="G25" s="26"/>
      <c r="H25" s="74"/>
      <c r="I25" s="13"/>
    </row>
    <row r="26" spans="1:9" ht="15.95" customHeight="1" x14ac:dyDescent="0.2">
      <c r="A26" s="51">
        <f t="shared" si="1"/>
        <v>46281</v>
      </c>
      <c r="B26" s="66" t="str">
        <f t="shared" si="0"/>
        <v>mercredi</v>
      </c>
      <c r="C26" s="102">
        <v>16</v>
      </c>
      <c r="D26" s="13"/>
      <c r="E26" s="108"/>
      <c r="F26" s="24"/>
      <c r="G26" s="26"/>
      <c r="H26" s="74"/>
      <c r="I26" s="13"/>
    </row>
    <row r="27" spans="1:9" ht="15.95" customHeight="1" x14ac:dyDescent="0.2">
      <c r="A27" s="51">
        <f t="shared" si="1"/>
        <v>46282</v>
      </c>
      <c r="B27" s="66" t="str">
        <f t="shared" si="0"/>
        <v>jeudi</v>
      </c>
      <c r="C27" s="102">
        <v>17</v>
      </c>
      <c r="D27" s="13"/>
      <c r="E27" s="108"/>
      <c r="F27" s="24"/>
      <c r="G27" s="26"/>
      <c r="H27" s="74"/>
      <c r="I27" s="13"/>
    </row>
    <row r="28" spans="1:9" ht="15.95" customHeight="1" x14ac:dyDescent="0.2">
      <c r="A28" s="51">
        <f t="shared" si="1"/>
        <v>46283</v>
      </c>
      <c r="B28" s="66" t="str">
        <f t="shared" si="0"/>
        <v>vendredi</v>
      </c>
      <c r="C28" s="102">
        <v>18</v>
      </c>
      <c r="D28" s="13"/>
      <c r="E28" s="108"/>
      <c r="F28" s="24"/>
      <c r="G28" s="26"/>
      <c r="H28" s="74"/>
      <c r="I28" s="13"/>
    </row>
    <row r="29" spans="1:9" ht="15.95" customHeight="1" x14ac:dyDescent="0.2">
      <c r="A29" s="51">
        <f t="shared" si="1"/>
        <v>46284</v>
      </c>
      <c r="B29" s="66" t="str">
        <f t="shared" si="0"/>
        <v>samedi</v>
      </c>
      <c r="C29" s="102">
        <v>19</v>
      </c>
      <c r="D29" s="17"/>
      <c r="E29" s="109"/>
      <c r="F29" s="24"/>
      <c r="G29" s="26"/>
      <c r="H29" s="74"/>
      <c r="I29" s="13"/>
    </row>
    <row r="30" spans="1:9" ht="15.95" customHeight="1" x14ac:dyDescent="0.2">
      <c r="A30" s="51">
        <f t="shared" si="1"/>
        <v>46285</v>
      </c>
      <c r="B30" s="66" t="str">
        <f t="shared" si="0"/>
        <v>dimanche</v>
      </c>
      <c r="C30" s="102">
        <v>20</v>
      </c>
      <c r="D30" s="13"/>
      <c r="E30" s="108"/>
      <c r="F30" s="24"/>
      <c r="G30" s="26"/>
      <c r="H30" s="74"/>
      <c r="I30" s="13"/>
    </row>
    <row r="31" spans="1:9" ht="15.95" customHeight="1" x14ac:dyDescent="0.2">
      <c r="A31" s="51">
        <f t="shared" si="1"/>
        <v>46286</v>
      </c>
      <c r="B31" s="66" t="str">
        <f t="shared" si="0"/>
        <v>lundi</v>
      </c>
      <c r="C31" s="102">
        <v>21</v>
      </c>
      <c r="D31" s="17"/>
      <c r="E31" s="109"/>
      <c r="F31" s="24"/>
      <c r="G31" s="26"/>
      <c r="H31" s="74"/>
      <c r="I31" s="13"/>
    </row>
    <row r="32" spans="1:9" ht="15.95" customHeight="1" x14ac:dyDescent="0.2">
      <c r="A32" s="51">
        <f t="shared" si="1"/>
        <v>46287</v>
      </c>
      <c r="B32" s="66" t="str">
        <f t="shared" si="0"/>
        <v>mardi</v>
      </c>
      <c r="C32" s="102">
        <v>22</v>
      </c>
      <c r="D32" s="17"/>
      <c r="E32" s="109"/>
      <c r="F32" s="24"/>
      <c r="G32" s="26"/>
      <c r="H32" s="74"/>
      <c r="I32" s="77"/>
    </row>
    <row r="33" spans="1:9" ht="15.95" customHeight="1" x14ac:dyDescent="0.2">
      <c r="A33" s="51">
        <f t="shared" si="1"/>
        <v>46288</v>
      </c>
      <c r="B33" s="66" t="str">
        <f t="shared" si="0"/>
        <v>mercredi</v>
      </c>
      <c r="C33" s="102">
        <v>23</v>
      </c>
      <c r="D33" s="17"/>
      <c r="E33" s="109"/>
      <c r="F33" s="24"/>
      <c r="G33" s="26"/>
      <c r="H33" s="74"/>
      <c r="I33" s="13"/>
    </row>
    <row r="34" spans="1:9" ht="15.95" customHeight="1" x14ac:dyDescent="0.2">
      <c r="A34" s="51">
        <f t="shared" si="1"/>
        <v>46289</v>
      </c>
      <c r="B34" s="66" t="str">
        <f t="shared" si="0"/>
        <v>jeudi</v>
      </c>
      <c r="C34" s="102">
        <v>24</v>
      </c>
      <c r="D34" s="17"/>
      <c r="E34" s="109"/>
      <c r="F34" s="24"/>
      <c r="G34" s="26"/>
      <c r="H34" s="74"/>
      <c r="I34" s="77"/>
    </row>
    <row r="35" spans="1:9" ht="15.95" customHeight="1" x14ac:dyDescent="0.2">
      <c r="A35" s="51">
        <f t="shared" si="1"/>
        <v>46290</v>
      </c>
      <c r="B35" s="66" t="str">
        <f t="shared" si="0"/>
        <v>vendredi</v>
      </c>
      <c r="C35" s="102">
        <v>25</v>
      </c>
      <c r="D35" s="13"/>
      <c r="E35" s="108"/>
      <c r="F35" s="24"/>
      <c r="G35" s="26"/>
      <c r="H35" s="74"/>
      <c r="I35" s="13"/>
    </row>
    <row r="36" spans="1:9" ht="15.95" customHeight="1" x14ac:dyDescent="0.2">
      <c r="A36" s="51">
        <f t="shared" si="1"/>
        <v>46291</v>
      </c>
      <c r="B36" s="66" t="str">
        <f t="shared" si="0"/>
        <v>samedi</v>
      </c>
      <c r="C36" s="102">
        <v>26</v>
      </c>
      <c r="D36" s="13"/>
      <c r="E36" s="108"/>
      <c r="F36" s="24"/>
      <c r="G36" s="26"/>
      <c r="H36" s="74"/>
      <c r="I36" s="13"/>
    </row>
    <row r="37" spans="1:9" ht="15.95" customHeight="1" x14ac:dyDescent="0.2">
      <c r="A37" s="51">
        <f t="shared" si="1"/>
        <v>46292</v>
      </c>
      <c r="B37" s="66" t="str">
        <f t="shared" si="0"/>
        <v>dimanche</v>
      </c>
      <c r="C37" s="102">
        <v>27</v>
      </c>
      <c r="D37" s="13"/>
      <c r="E37" s="108"/>
      <c r="F37" s="24"/>
      <c r="G37" s="26"/>
      <c r="H37" s="74"/>
      <c r="I37" s="13"/>
    </row>
    <row r="38" spans="1:9" ht="15.95" customHeight="1" x14ac:dyDescent="0.2">
      <c r="A38" s="51">
        <f t="shared" si="1"/>
        <v>46293</v>
      </c>
      <c r="B38" s="66" t="str">
        <f t="shared" si="0"/>
        <v>lundi</v>
      </c>
      <c r="C38" s="102">
        <v>28</v>
      </c>
      <c r="D38" s="13"/>
      <c r="E38" s="108"/>
      <c r="F38" s="24"/>
      <c r="G38" s="26"/>
      <c r="H38" s="74"/>
      <c r="I38" s="13"/>
    </row>
    <row r="39" spans="1:9" ht="15.95" customHeight="1" x14ac:dyDescent="0.2">
      <c r="A39" s="51">
        <f t="shared" si="1"/>
        <v>46294</v>
      </c>
      <c r="B39" s="66" t="str">
        <f t="shared" si="0"/>
        <v>mardi</v>
      </c>
      <c r="C39" s="102">
        <v>29</v>
      </c>
      <c r="D39" s="13"/>
      <c r="E39" s="108"/>
      <c r="F39" s="24"/>
      <c r="G39" s="26"/>
      <c r="H39" s="74"/>
      <c r="I39" s="13"/>
    </row>
    <row r="40" spans="1:9" ht="15.95" customHeight="1" thickBot="1" x14ac:dyDescent="0.25">
      <c r="A40" s="51">
        <f t="shared" si="1"/>
        <v>46295</v>
      </c>
      <c r="B40" s="67" t="str">
        <f t="shared" si="0"/>
        <v>mercredi</v>
      </c>
      <c r="C40" s="112">
        <v>30</v>
      </c>
      <c r="D40" s="124"/>
      <c r="E40" s="125"/>
      <c r="F40" s="27"/>
      <c r="G40" s="126"/>
      <c r="H40" s="141"/>
      <c r="I40" s="14"/>
    </row>
    <row r="41" spans="1:9" ht="15.95" customHeight="1" thickBot="1" x14ac:dyDescent="0.25">
      <c r="B41" s="19"/>
      <c r="C41" s="113"/>
      <c r="D41" s="121"/>
      <c r="E41" s="106"/>
      <c r="F41" s="115"/>
      <c r="G41" s="115"/>
      <c r="H41" s="115"/>
      <c r="I41" s="115"/>
    </row>
    <row r="42" spans="1:9" ht="24.95" customHeight="1" thickBot="1" x14ac:dyDescent="0.25">
      <c r="A42" s="136" t="str">
        <f>CONCATENATE(E4,"_HS_",F3,"_",H3)</f>
        <v>JOUSSEAUME_HS_septembre_2026</v>
      </c>
      <c r="B42" s="136"/>
      <c r="C42" s="136"/>
      <c r="D42" s="139"/>
      <c r="E42" s="120" t="s">
        <v>54</v>
      </c>
      <c r="F42" s="118">
        <f>SUM(F11:F41)</f>
        <v>0</v>
      </c>
      <c r="G42" s="116">
        <f>SUM(G11:G41)</f>
        <v>0</v>
      </c>
      <c r="H42" s="119">
        <f>SUM(H11:H41)</f>
        <v>0</v>
      </c>
      <c r="I42" s="117">
        <f>SUM(I11:I41)</f>
        <v>0</v>
      </c>
    </row>
    <row r="43" spans="1:9" x14ac:dyDescent="0.2">
      <c r="B43" s="5"/>
      <c r="C43" s="7"/>
      <c r="D43" s="7"/>
      <c r="E43" s="15"/>
      <c r="F43" s="160"/>
      <c r="G43" s="160"/>
      <c r="H43" s="160"/>
    </row>
    <row r="44" spans="1:9" x14ac:dyDescent="0.2">
      <c r="B44" s="5"/>
      <c r="C44" s="5"/>
      <c r="D44" s="5"/>
      <c r="E44" s="16"/>
      <c r="F44" s="5"/>
      <c r="G44" s="5"/>
      <c r="H44" s="5"/>
    </row>
  </sheetData>
  <mergeCells count="3">
    <mergeCell ref="F8:I8"/>
    <mergeCell ref="F43:H43"/>
    <mergeCell ref="C1:H1"/>
  </mergeCells>
  <pageMargins left="0.7" right="0.7" top="0.75" bottom="0.75" header="0.3" footer="0.3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14337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pageSetUpPr fitToPage="1"/>
  </sheetPr>
  <dimension ref="A1:I45"/>
  <sheetViews>
    <sheetView workbookViewId="0">
      <selection activeCell="U33" sqref="U33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Config!D15</f>
        <v>46296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Config!E15</f>
        <v>46326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octobre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4"/>
      <c r="D10" s="11"/>
      <c r="E10" s="11"/>
      <c r="F10" s="30"/>
      <c r="G10" s="29"/>
      <c r="H10" s="30"/>
      <c r="I10" s="76"/>
    </row>
    <row r="11" spans="1:9" ht="15.95" customHeight="1" x14ac:dyDescent="0.2">
      <c r="A11" s="51">
        <f>A1</f>
        <v>46296</v>
      </c>
      <c r="B11" s="65" t="str">
        <f>TEXT(A11,"jjjj")</f>
        <v>jeudi</v>
      </c>
      <c r="C11" s="101">
        <v>1</v>
      </c>
      <c r="D11" s="12"/>
      <c r="E11" s="107"/>
      <c r="F11" s="22"/>
      <c r="G11" s="23"/>
      <c r="H11" s="140"/>
      <c r="I11" s="12"/>
    </row>
    <row r="12" spans="1:9" ht="15.95" customHeight="1" x14ac:dyDescent="0.2">
      <c r="A12" s="51">
        <f>A11+1</f>
        <v>46297</v>
      </c>
      <c r="B12" s="66" t="str">
        <f t="shared" ref="B12:B41" si="0">TEXT(A12,"jjjj")</f>
        <v>vendredi</v>
      </c>
      <c r="C12" s="102">
        <v>2</v>
      </c>
      <c r="D12" s="13"/>
      <c r="E12" s="108"/>
      <c r="F12" s="24"/>
      <c r="G12" s="25"/>
      <c r="H12" s="74"/>
      <c r="I12" s="13"/>
    </row>
    <row r="13" spans="1:9" ht="15.95" customHeight="1" x14ac:dyDescent="0.2">
      <c r="A13" s="51">
        <f t="shared" ref="A13:A41" si="1">A12+1</f>
        <v>46298</v>
      </c>
      <c r="B13" s="66" t="str">
        <f t="shared" si="0"/>
        <v>samedi</v>
      </c>
      <c r="C13" s="102">
        <v>3</v>
      </c>
      <c r="D13" s="13"/>
      <c r="E13" s="108"/>
      <c r="F13" s="24"/>
      <c r="G13" s="25"/>
      <c r="H13" s="74"/>
      <c r="I13" s="13"/>
    </row>
    <row r="14" spans="1:9" ht="15.95" customHeight="1" x14ac:dyDescent="0.2">
      <c r="A14" s="51">
        <f t="shared" si="1"/>
        <v>46299</v>
      </c>
      <c r="B14" s="66" t="str">
        <f t="shared" si="0"/>
        <v>dimanche</v>
      </c>
      <c r="C14" s="102">
        <v>4</v>
      </c>
      <c r="D14" s="13"/>
      <c r="E14" s="108"/>
      <c r="F14" s="24"/>
      <c r="G14" s="25"/>
      <c r="H14" s="74"/>
      <c r="I14" s="13"/>
    </row>
    <row r="15" spans="1:9" ht="15.95" customHeight="1" x14ac:dyDescent="0.2">
      <c r="A15" s="51">
        <f t="shared" si="1"/>
        <v>46300</v>
      </c>
      <c r="B15" s="66" t="str">
        <f t="shared" si="0"/>
        <v>lundi</v>
      </c>
      <c r="C15" s="102">
        <v>5</v>
      </c>
      <c r="D15" s="13"/>
      <c r="E15" s="108"/>
      <c r="F15" s="24"/>
      <c r="G15" s="25"/>
      <c r="H15" s="74"/>
      <c r="I15" s="13"/>
    </row>
    <row r="16" spans="1:9" ht="15.95" customHeight="1" x14ac:dyDescent="0.2">
      <c r="A16" s="51">
        <f t="shared" si="1"/>
        <v>46301</v>
      </c>
      <c r="B16" s="66" t="str">
        <f t="shared" si="0"/>
        <v>mardi</v>
      </c>
      <c r="C16" s="102">
        <v>6</v>
      </c>
      <c r="D16" s="13"/>
      <c r="E16" s="108"/>
      <c r="F16" s="24"/>
      <c r="G16" s="26"/>
      <c r="H16" s="74"/>
      <c r="I16" s="13"/>
    </row>
    <row r="17" spans="1:9" ht="15.95" customHeight="1" x14ac:dyDescent="0.2">
      <c r="A17" s="51">
        <f t="shared" si="1"/>
        <v>46302</v>
      </c>
      <c r="B17" s="66" t="str">
        <f t="shared" si="0"/>
        <v>mercredi</v>
      </c>
      <c r="C17" s="102">
        <v>7</v>
      </c>
      <c r="D17" s="13"/>
      <c r="E17" s="108"/>
      <c r="F17" s="24"/>
      <c r="G17" s="26"/>
      <c r="H17" s="74"/>
      <c r="I17" s="13"/>
    </row>
    <row r="18" spans="1:9" ht="15.95" customHeight="1" x14ac:dyDescent="0.2">
      <c r="A18" s="51">
        <f t="shared" si="1"/>
        <v>46303</v>
      </c>
      <c r="B18" s="66" t="str">
        <f t="shared" si="0"/>
        <v>jeudi</v>
      </c>
      <c r="C18" s="102">
        <v>8</v>
      </c>
      <c r="D18" s="13"/>
      <c r="E18" s="108"/>
      <c r="F18" s="24"/>
      <c r="G18" s="26"/>
      <c r="H18" s="74"/>
      <c r="I18" s="13"/>
    </row>
    <row r="19" spans="1:9" ht="15.95" customHeight="1" x14ac:dyDescent="0.2">
      <c r="A19" s="51">
        <f t="shared" si="1"/>
        <v>46304</v>
      </c>
      <c r="B19" s="66" t="str">
        <f t="shared" si="0"/>
        <v>vendredi</v>
      </c>
      <c r="C19" s="102">
        <v>9</v>
      </c>
      <c r="D19" s="17"/>
      <c r="E19" s="109"/>
      <c r="F19" s="24"/>
      <c r="G19" s="26"/>
      <c r="H19" s="74"/>
      <c r="I19" s="13"/>
    </row>
    <row r="20" spans="1:9" ht="15.95" customHeight="1" x14ac:dyDescent="0.2">
      <c r="A20" s="51">
        <f t="shared" si="1"/>
        <v>46305</v>
      </c>
      <c r="B20" s="66" t="str">
        <f t="shared" si="0"/>
        <v>samedi</v>
      </c>
      <c r="C20" s="102">
        <v>10</v>
      </c>
      <c r="D20" s="13"/>
      <c r="E20" s="108"/>
      <c r="F20" s="24"/>
      <c r="G20" s="26"/>
      <c r="H20" s="74"/>
      <c r="I20" s="13"/>
    </row>
    <row r="21" spans="1:9" ht="15.95" customHeight="1" x14ac:dyDescent="0.2">
      <c r="A21" s="51">
        <f t="shared" si="1"/>
        <v>46306</v>
      </c>
      <c r="B21" s="66" t="str">
        <f t="shared" si="0"/>
        <v>dimanche</v>
      </c>
      <c r="C21" s="102">
        <v>11</v>
      </c>
      <c r="D21" s="13"/>
      <c r="E21" s="108"/>
      <c r="F21" s="24"/>
      <c r="G21" s="26"/>
      <c r="H21" s="74"/>
      <c r="I21" s="13"/>
    </row>
    <row r="22" spans="1:9" ht="15.95" customHeight="1" x14ac:dyDescent="0.2">
      <c r="A22" s="51">
        <f t="shared" si="1"/>
        <v>46307</v>
      </c>
      <c r="B22" s="66" t="str">
        <f t="shared" si="0"/>
        <v>lundi</v>
      </c>
      <c r="C22" s="102">
        <v>12</v>
      </c>
      <c r="D22" s="13"/>
      <c r="E22" s="108"/>
      <c r="F22" s="24"/>
      <c r="G22" s="26"/>
      <c r="H22" s="74"/>
      <c r="I22" s="13"/>
    </row>
    <row r="23" spans="1:9" ht="15.95" customHeight="1" x14ac:dyDescent="0.2">
      <c r="A23" s="51">
        <f t="shared" si="1"/>
        <v>46308</v>
      </c>
      <c r="B23" s="66" t="str">
        <f t="shared" si="0"/>
        <v>mardi</v>
      </c>
      <c r="C23" s="102">
        <v>13</v>
      </c>
      <c r="D23" s="17"/>
      <c r="E23" s="108"/>
      <c r="F23" s="24"/>
      <c r="G23" s="26"/>
      <c r="H23" s="74"/>
      <c r="I23" s="13"/>
    </row>
    <row r="24" spans="1:9" ht="15.95" customHeight="1" x14ac:dyDescent="0.2">
      <c r="A24" s="51">
        <f t="shared" si="1"/>
        <v>46309</v>
      </c>
      <c r="B24" s="66" t="str">
        <f t="shared" si="0"/>
        <v>mercredi</v>
      </c>
      <c r="C24" s="102">
        <v>14</v>
      </c>
      <c r="D24" s="13"/>
      <c r="E24" s="108"/>
      <c r="F24" s="24"/>
      <c r="G24" s="26"/>
      <c r="H24" s="74"/>
      <c r="I24" s="13"/>
    </row>
    <row r="25" spans="1:9" ht="15.95" customHeight="1" x14ac:dyDescent="0.2">
      <c r="A25" s="51">
        <f t="shared" si="1"/>
        <v>46310</v>
      </c>
      <c r="B25" s="66" t="str">
        <f t="shared" si="0"/>
        <v>jeudi</v>
      </c>
      <c r="C25" s="102">
        <v>15</v>
      </c>
      <c r="D25" s="13"/>
      <c r="E25" s="108"/>
      <c r="F25" s="24"/>
      <c r="G25" s="26"/>
      <c r="H25" s="74"/>
      <c r="I25" s="13"/>
    </row>
    <row r="26" spans="1:9" ht="15.95" customHeight="1" x14ac:dyDescent="0.2">
      <c r="A26" s="51">
        <f t="shared" si="1"/>
        <v>46311</v>
      </c>
      <c r="B26" s="66" t="str">
        <f t="shared" si="0"/>
        <v>vendredi</v>
      </c>
      <c r="C26" s="102">
        <v>16</v>
      </c>
      <c r="D26" s="13"/>
      <c r="E26" s="108"/>
      <c r="F26" s="24"/>
      <c r="G26" s="26"/>
      <c r="H26" s="74"/>
      <c r="I26" s="13"/>
    </row>
    <row r="27" spans="1:9" ht="15.95" customHeight="1" x14ac:dyDescent="0.2">
      <c r="A27" s="51">
        <f t="shared" si="1"/>
        <v>46312</v>
      </c>
      <c r="B27" s="66" t="str">
        <f t="shared" si="0"/>
        <v>samedi</v>
      </c>
      <c r="C27" s="102">
        <v>17</v>
      </c>
      <c r="D27" s="13"/>
      <c r="E27" s="108"/>
      <c r="F27" s="24"/>
      <c r="G27" s="26"/>
      <c r="H27" s="74"/>
      <c r="I27" s="13"/>
    </row>
    <row r="28" spans="1:9" ht="15.95" customHeight="1" x14ac:dyDescent="0.2">
      <c r="A28" s="51">
        <f t="shared" si="1"/>
        <v>46313</v>
      </c>
      <c r="B28" s="66" t="str">
        <f t="shared" si="0"/>
        <v>dimanche</v>
      </c>
      <c r="C28" s="102">
        <v>18</v>
      </c>
      <c r="D28" s="13"/>
      <c r="E28" s="108"/>
      <c r="F28" s="24"/>
      <c r="G28" s="26"/>
      <c r="H28" s="74"/>
      <c r="I28" s="13"/>
    </row>
    <row r="29" spans="1:9" ht="15.95" customHeight="1" x14ac:dyDescent="0.2">
      <c r="A29" s="51">
        <f t="shared" si="1"/>
        <v>46314</v>
      </c>
      <c r="B29" s="66" t="str">
        <f t="shared" si="0"/>
        <v>lundi</v>
      </c>
      <c r="C29" s="102">
        <v>19</v>
      </c>
      <c r="D29" s="17"/>
      <c r="E29" s="109"/>
      <c r="F29" s="24"/>
      <c r="G29" s="26"/>
      <c r="H29" s="74"/>
      <c r="I29" s="13"/>
    </row>
    <row r="30" spans="1:9" ht="15.95" customHeight="1" x14ac:dyDescent="0.2">
      <c r="A30" s="51">
        <f t="shared" si="1"/>
        <v>46315</v>
      </c>
      <c r="B30" s="66" t="str">
        <f t="shared" si="0"/>
        <v>mardi</v>
      </c>
      <c r="C30" s="102">
        <v>20</v>
      </c>
      <c r="D30" s="13"/>
      <c r="E30" s="108"/>
      <c r="F30" s="24"/>
      <c r="G30" s="26"/>
      <c r="H30" s="74"/>
      <c r="I30" s="13"/>
    </row>
    <row r="31" spans="1:9" ht="15.95" customHeight="1" x14ac:dyDescent="0.2">
      <c r="A31" s="51">
        <f t="shared" si="1"/>
        <v>46316</v>
      </c>
      <c r="B31" s="66" t="str">
        <f t="shared" si="0"/>
        <v>mercredi</v>
      </c>
      <c r="C31" s="102">
        <v>21</v>
      </c>
      <c r="D31" s="17"/>
      <c r="E31" s="109"/>
      <c r="F31" s="24"/>
      <c r="G31" s="26"/>
      <c r="H31" s="74"/>
      <c r="I31" s="13"/>
    </row>
    <row r="32" spans="1:9" ht="15.95" customHeight="1" x14ac:dyDescent="0.2">
      <c r="A32" s="51">
        <f t="shared" si="1"/>
        <v>46317</v>
      </c>
      <c r="B32" s="66" t="str">
        <f t="shared" si="0"/>
        <v>jeudi</v>
      </c>
      <c r="C32" s="102">
        <v>22</v>
      </c>
      <c r="D32" s="17"/>
      <c r="E32" s="109"/>
      <c r="F32" s="24"/>
      <c r="G32" s="26"/>
      <c r="H32" s="74"/>
      <c r="I32" s="13"/>
    </row>
    <row r="33" spans="1:9" ht="15.95" customHeight="1" x14ac:dyDescent="0.2">
      <c r="A33" s="51">
        <f t="shared" si="1"/>
        <v>46318</v>
      </c>
      <c r="B33" s="66" t="str">
        <f t="shared" si="0"/>
        <v>vendredi</v>
      </c>
      <c r="C33" s="102">
        <v>23</v>
      </c>
      <c r="D33" s="17"/>
      <c r="E33" s="109"/>
      <c r="F33" s="24"/>
      <c r="G33" s="26"/>
      <c r="H33" s="74"/>
      <c r="I33" s="13"/>
    </row>
    <row r="34" spans="1:9" ht="15.95" customHeight="1" x14ac:dyDescent="0.2">
      <c r="A34" s="51">
        <f t="shared" si="1"/>
        <v>46319</v>
      </c>
      <c r="B34" s="66" t="str">
        <f t="shared" si="0"/>
        <v>samedi</v>
      </c>
      <c r="C34" s="102">
        <v>24</v>
      </c>
      <c r="D34" s="17"/>
      <c r="E34" s="109"/>
      <c r="F34" s="24"/>
      <c r="G34" s="26"/>
      <c r="H34" s="74"/>
      <c r="I34" s="13"/>
    </row>
    <row r="35" spans="1:9" ht="15.95" customHeight="1" x14ac:dyDescent="0.2">
      <c r="A35" s="51">
        <f t="shared" si="1"/>
        <v>46320</v>
      </c>
      <c r="B35" s="66" t="str">
        <f t="shared" si="0"/>
        <v>dimanche</v>
      </c>
      <c r="C35" s="102">
        <v>25</v>
      </c>
      <c r="D35" s="13"/>
      <c r="E35" s="108"/>
      <c r="F35" s="24"/>
      <c r="G35" s="26"/>
      <c r="H35" s="74"/>
      <c r="I35" s="13"/>
    </row>
    <row r="36" spans="1:9" ht="15.95" customHeight="1" x14ac:dyDescent="0.2">
      <c r="A36" s="51">
        <f t="shared" si="1"/>
        <v>46321</v>
      </c>
      <c r="B36" s="66" t="str">
        <f t="shared" si="0"/>
        <v>lundi</v>
      </c>
      <c r="C36" s="102">
        <v>26</v>
      </c>
      <c r="D36" s="13"/>
      <c r="E36" s="108"/>
      <c r="F36" s="24"/>
      <c r="G36" s="26"/>
      <c r="H36" s="74"/>
      <c r="I36" s="13"/>
    </row>
    <row r="37" spans="1:9" ht="15.95" customHeight="1" x14ac:dyDescent="0.2">
      <c r="A37" s="51">
        <f t="shared" si="1"/>
        <v>46322</v>
      </c>
      <c r="B37" s="66" t="str">
        <f t="shared" si="0"/>
        <v>mardi</v>
      </c>
      <c r="C37" s="102">
        <v>27</v>
      </c>
      <c r="D37" s="13"/>
      <c r="E37" s="108"/>
      <c r="F37" s="24"/>
      <c r="G37" s="26"/>
      <c r="H37" s="74"/>
      <c r="I37" s="13"/>
    </row>
    <row r="38" spans="1:9" ht="15.95" customHeight="1" x14ac:dyDescent="0.2">
      <c r="A38" s="51">
        <f t="shared" si="1"/>
        <v>46323</v>
      </c>
      <c r="B38" s="66" t="str">
        <f t="shared" si="0"/>
        <v>mercredi</v>
      </c>
      <c r="C38" s="102">
        <v>28</v>
      </c>
      <c r="D38" s="13"/>
      <c r="E38" s="108"/>
      <c r="F38" s="24"/>
      <c r="G38" s="26"/>
      <c r="H38" s="74"/>
      <c r="I38" s="13"/>
    </row>
    <row r="39" spans="1:9" ht="15.95" customHeight="1" x14ac:dyDescent="0.2">
      <c r="A39" s="51">
        <f t="shared" si="1"/>
        <v>46324</v>
      </c>
      <c r="B39" s="66" t="str">
        <f t="shared" si="0"/>
        <v>jeudi</v>
      </c>
      <c r="C39" s="102">
        <v>29</v>
      </c>
      <c r="D39" s="13"/>
      <c r="E39" s="108"/>
      <c r="F39" s="24"/>
      <c r="G39" s="26"/>
      <c r="H39" s="74"/>
      <c r="I39" s="13"/>
    </row>
    <row r="40" spans="1:9" ht="15.95" customHeight="1" x14ac:dyDescent="0.2">
      <c r="A40" s="51">
        <f t="shared" si="1"/>
        <v>46325</v>
      </c>
      <c r="B40" s="66" t="str">
        <f t="shared" si="0"/>
        <v>vendredi</v>
      </c>
      <c r="C40" s="102">
        <v>30</v>
      </c>
      <c r="D40" s="17"/>
      <c r="E40" s="109"/>
      <c r="F40" s="24"/>
      <c r="G40" s="26"/>
      <c r="H40" s="74"/>
      <c r="I40" s="13"/>
    </row>
    <row r="41" spans="1:9" ht="15.95" customHeight="1" thickBot="1" x14ac:dyDescent="0.25">
      <c r="A41" s="51">
        <f t="shared" si="1"/>
        <v>46326</v>
      </c>
      <c r="B41" s="67" t="str">
        <f t="shared" si="0"/>
        <v>samedi</v>
      </c>
      <c r="C41" s="112">
        <v>31</v>
      </c>
      <c r="D41" s="111"/>
      <c r="E41" s="105"/>
      <c r="F41" s="27"/>
      <c r="G41" s="28"/>
      <c r="H41" s="141"/>
      <c r="I41" s="14"/>
    </row>
    <row r="42" spans="1:9" ht="24.95" customHeight="1" thickBot="1" x14ac:dyDescent="0.25">
      <c r="A42" s="137" t="str">
        <f>CONCATENATE(E4,"_HS_",F3,"_",H3)</f>
        <v>JOUSSEAUME_HS_octobre_2026</v>
      </c>
      <c r="B42" s="5"/>
      <c r="C42" s="5"/>
      <c r="D42" s="89"/>
      <c r="E42" s="114" t="s">
        <v>54</v>
      </c>
      <c r="F42" s="84">
        <f>SUM(F11:F41)</f>
        <v>0</v>
      </c>
      <c r="G42" s="85">
        <f>SUM(G11:G41)</f>
        <v>0</v>
      </c>
      <c r="H42" s="86">
        <f>SUM(H11:H41)</f>
        <v>0</v>
      </c>
      <c r="I42" s="87">
        <f>SUM(I11:I41)</f>
        <v>0</v>
      </c>
    </row>
    <row r="43" spans="1:9" ht="15.75" x14ac:dyDescent="0.2">
      <c r="B43" s="5"/>
      <c r="C43" s="18"/>
      <c r="D43" s="18"/>
      <c r="E43" s="20"/>
      <c r="F43" s="156" t="s">
        <v>48</v>
      </c>
      <c r="G43" s="156"/>
      <c r="H43" s="156"/>
      <c r="I43" s="156"/>
    </row>
    <row r="44" spans="1:9" x14ac:dyDescent="0.2">
      <c r="B44" s="5"/>
      <c r="C44" s="7"/>
      <c r="D44" s="7"/>
      <c r="E44" s="15"/>
      <c r="F44" s="160"/>
      <c r="G44" s="160"/>
      <c r="H44" s="160"/>
    </row>
    <row r="45" spans="1:9" x14ac:dyDescent="0.2">
      <c r="B45" s="5"/>
      <c r="C45" s="5"/>
      <c r="D45" s="5"/>
      <c r="E45" s="16"/>
      <c r="F45" s="5"/>
      <c r="G45" s="5"/>
      <c r="H45" s="5"/>
    </row>
  </sheetData>
  <mergeCells count="4">
    <mergeCell ref="F43:I43"/>
    <mergeCell ref="F8:I8"/>
    <mergeCell ref="F44:H44"/>
    <mergeCell ref="C1:H1"/>
  </mergeCells>
  <pageMargins left="0.7" right="0.7" top="0.75" bottom="0.75" header="0.3" footer="0.3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15361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A1:I44"/>
  <sheetViews>
    <sheetView workbookViewId="0">
      <selection activeCell="D44" sqref="D44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Config!D16</f>
        <v>46327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Config!E16</f>
        <v>46356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novembre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4"/>
      <c r="D10" s="11"/>
      <c r="E10" s="11"/>
      <c r="F10" s="30"/>
      <c r="G10" s="29"/>
      <c r="H10" s="30"/>
      <c r="I10" s="76"/>
    </row>
    <row r="11" spans="1:9" ht="15.95" customHeight="1" x14ac:dyDescent="0.2">
      <c r="A11" s="51">
        <f>A1</f>
        <v>46327</v>
      </c>
      <c r="B11" s="65" t="str">
        <f>TEXT(A11,"jjjj")</f>
        <v>dimanche</v>
      </c>
      <c r="C11" s="101">
        <v>1</v>
      </c>
      <c r="D11" s="12"/>
      <c r="E11" s="107"/>
      <c r="F11" s="22"/>
      <c r="G11" s="23"/>
      <c r="H11" s="140"/>
      <c r="I11" s="12"/>
    </row>
    <row r="12" spans="1:9" ht="15.95" customHeight="1" x14ac:dyDescent="0.2">
      <c r="A12" s="51">
        <f>A11+1</f>
        <v>46328</v>
      </c>
      <c r="B12" s="66" t="str">
        <f t="shared" ref="B12:B40" si="0">TEXT(A12,"jjjj")</f>
        <v>lundi</v>
      </c>
      <c r="C12" s="102">
        <v>2</v>
      </c>
      <c r="D12" s="13"/>
      <c r="E12" s="108"/>
      <c r="F12" s="24"/>
      <c r="G12" s="25"/>
      <c r="H12" s="74"/>
      <c r="I12" s="13"/>
    </row>
    <row r="13" spans="1:9" ht="15.95" customHeight="1" x14ac:dyDescent="0.2">
      <c r="A13" s="51">
        <f t="shared" ref="A13:A40" si="1">A12+1</f>
        <v>46329</v>
      </c>
      <c r="B13" s="66" t="str">
        <f t="shared" si="0"/>
        <v>mardi</v>
      </c>
      <c r="C13" s="102">
        <v>3</v>
      </c>
      <c r="D13" s="13"/>
      <c r="E13" s="108"/>
      <c r="F13" s="24"/>
      <c r="G13" s="25"/>
      <c r="H13" s="74"/>
      <c r="I13" s="13"/>
    </row>
    <row r="14" spans="1:9" ht="15.95" customHeight="1" x14ac:dyDescent="0.2">
      <c r="A14" s="51">
        <f t="shared" si="1"/>
        <v>46330</v>
      </c>
      <c r="B14" s="66" t="str">
        <f t="shared" si="0"/>
        <v>mercredi</v>
      </c>
      <c r="C14" s="102">
        <v>4</v>
      </c>
      <c r="D14" s="13"/>
      <c r="E14" s="108"/>
      <c r="F14" s="24"/>
      <c r="G14" s="25"/>
      <c r="H14" s="74"/>
      <c r="I14" s="13"/>
    </row>
    <row r="15" spans="1:9" ht="15.95" customHeight="1" x14ac:dyDescent="0.2">
      <c r="A15" s="51">
        <f t="shared" si="1"/>
        <v>46331</v>
      </c>
      <c r="B15" s="66" t="str">
        <f t="shared" si="0"/>
        <v>jeudi</v>
      </c>
      <c r="C15" s="102">
        <v>5</v>
      </c>
      <c r="D15" s="13"/>
      <c r="E15" s="108"/>
      <c r="F15" s="24"/>
      <c r="G15" s="25"/>
      <c r="H15" s="74"/>
      <c r="I15" s="13"/>
    </row>
    <row r="16" spans="1:9" ht="15.95" customHeight="1" x14ac:dyDescent="0.2">
      <c r="A16" s="51">
        <f t="shared" si="1"/>
        <v>46332</v>
      </c>
      <c r="B16" s="66" t="str">
        <f t="shared" si="0"/>
        <v>vendredi</v>
      </c>
      <c r="C16" s="102">
        <v>6</v>
      </c>
      <c r="D16" s="13"/>
      <c r="E16" s="108"/>
      <c r="F16" s="24"/>
      <c r="G16" s="26"/>
      <c r="H16" s="74"/>
      <c r="I16" s="13"/>
    </row>
    <row r="17" spans="1:9" ht="15.95" customHeight="1" x14ac:dyDescent="0.2">
      <c r="A17" s="51">
        <f t="shared" si="1"/>
        <v>46333</v>
      </c>
      <c r="B17" s="66" t="str">
        <f t="shared" si="0"/>
        <v>samedi</v>
      </c>
      <c r="C17" s="102">
        <v>7</v>
      </c>
      <c r="D17" s="13"/>
      <c r="E17" s="108"/>
      <c r="F17" s="24"/>
      <c r="G17" s="26"/>
      <c r="H17" s="74"/>
      <c r="I17" s="13"/>
    </row>
    <row r="18" spans="1:9" ht="15.95" customHeight="1" x14ac:dyDescent="0.2">
      <c r="A18" s="51">
        <f t="shared" si="1"/>
        <v>46334</v>
      </c>
      <c r="B18" s="66" t="str">
        <f t="shared" si="0"/>
        <v>dimanche</v>
      </c>
      <c r="C18" s="102">
        <v>8</v>
      </c>
      <c r="D18" s="13"/>
      <c r="E18" s="108"/>
      <c r="F18" s="24"/>
      <c r="G18" s="26"/>
      <c r="H18" s="74"/>
      <c r="I18" s="13"/>
    </row>
    <row r="19" spans="1:9" ht="15.95" customHeight="1" x14ac:dyDescent="0.2">
      <c r="A19" s="51">
        <f t="shared" si="1"/>
        <v>46335</v>
      </c>
      <c r="B19" s="66" t="str">
        <f t="shared" si="0"/>
        <v>lundi</v>
      </c>
      <c r="C19" s="102">
        <v>9</v>
      </c>
      <c r="D19" s="17"/>
      <c r="E19" s="109"/>
      <c r="F19" s="24"/>
      <c r="G19" s="26"/>
      <c r="H19" s="74"/>
      <c r="I19" s="13"/>
    </row>
    <row r="20" spans="1:9" ht="15.95" customHeight="1" x14ac:dyDescent="0.2">
      <c r="A20" s="51">
        <f t="shared" si="1"/>
        <v>46336</v>
      </c>
      <c r="B20" s="66" t="str">
        <f t="shared" si="0"/>
        <v>mardi</v>
      </c>
      <c r="C20" s="102">
        <v>10</v>
      </c>
      <c r="D20" s="13"/>
      <c r="E20" s="108"/>
      <c r="F20" s="24"/>
      <c r="G20" s="26"/>
      <c r="H20" s="74"/>
      <c r="I20" s="13"/>
    </row>
    <row r="21" spans="1:9" ht="15.95" customHeight="1" x14ac:dyDescent="0.2">
      <c r="A21" s="51">
        <f t="shared" si="1"/>
        <v>46337</v>
      </c>
      <c r="B21" s="66" t="str">
        <f t="shared" si="0"/>
        <v>mercredi</v>
      </c>
      <c r="C21" s="102">
        <v>11</v>
      </c>
      <c r="D21" s="13"/>
      <c r="E21" s="108"/>
      <c r="F21" s="24"/>
      <c r="G21" s="26"/>
      <c r="H21" s="74"/>
      <c r="I21" s="13"/>
    </row>
    <row r="22" spans="1:9" ht="15.95" customHeight="1" x14ac:dyDescent="0.2">
      <c r="A22" s="51">
        <f t="shared" si="1"/>
        <v>46338</v>
      </c>
      <c r="B22" s="66" t="str">
        <f t="shared" si="0"/>
        <v>jeudi</v>
      </c>
      <c r="C22" s="102">
        <v>12</v>
      </c>
      <c r="D22" s="13"/>
      <c r="E22" s="108"/>
      <c r="F22" s="24"/>
      <c r="G22" s="26"/>
      <c r="H22" s="74"/>
      <c r="I22" s="13"/>
    </row>
    <row r="23" spans="1:9" ht="15.95" customHeight="1" x14ac:dyDescent="0.2">
      <c r="A23" s="51">
        <f t="shared" si="1"/>
        <v>46339</v>
      </c>
      <c r="B23" s="66" t="str">
        <f t="shared" si="0"/>
        <v>vendredi</v>
      </c>
      <c r="C23" s="102">
        <v>13</v>
      </c>
      <c r="D23" s="17"/>
      <c r="E23" s="109"/>
      <c r="F23" s="24"/>
      <c r="G23" s="26"/>
      <c r="H23" s="74"/>
      <c r="I23" s="13"/>
    </row>
    <row r="24" spans="1:9" ht="15.95" customHeight="1" x14ac:dyDescent="0.2">
      <c r="A24" s="51">
        <f t="shared" si="1"/>
        <v>46340</v>
      </c>
      <c r="B24" s="66" t="str">
        <f t="shared" si="0"/>
        <v>samedi</v>
      </c>
      <c r="C24" s="102">
        <v>14</v>
      </c>
      <c r="D24" s="17"/>
      <c r="E24" s="109"/>
      <c r="F24" s="24"/>
      <c r="G24" s="26"/>
      <c r="H24" s="74"/>
      <c r="I24" s="13"/>
    </row>
    <row r="25" spans="1:9" ht="15.95" customHeight="1" x14ac:dyDescent="0.2">
      <c r="A25" s="51">
        <f t="shared" si="1"/>
        <v>46341</v>
      </c>
      <c r="B25" s="66" t="str">
        <f t="shared" si="0"/>
        <v>dimanche</v>
      </c>
      <c r="C25" s="102">
        <v>15</v>
      </c>
      <c r="D25" s="13"/>
      <c r="E25" s="108"/>
      <c r="F25" s="24"/>
      <c r="G25" s="26"/>
      <c r="H25" s="74"/>
      <c r="I25" s="13"/>
    </row>
    <row r="26" spans="1:9" ht="15.95" customHeight="1" x14ac:dyDescent="0.2">
      <c r="A26" s="51">
        <f t="shared" si="1"/>
        <v>46342</v>
      </c>
      <c r="B26" s="66" t="str">
        <f t="shared" si="0"/>
        <v>lundi</v>
      </c>
      <c r="C26" s="102">
        <v>16</v>
      </c>
      <c r="D26" s="13"/>
      <c r="E26" s="108"/>
      <c r="F26" s="24"/>
      <c r="G26" s="26"/>
      <c r="H26" s="74"/>
      <c r="I26" s="13"/>
    </row>
    <row r="27" spans="1:9" ht="15.95" customHeight="1" x14ac:dyDescent="0.2">
      <c r="A27" s="51">
        <f t="shared" si="1"/>
        <v>46343</v>
      </c>
      <c r="B27" s="66" t="str">
        <f t="shared" si="0"/>
        <v>mardi</v>
      </c>
      <c r="C27" s="102">
        <v>17</v>
      </c>
      <c r="D27" s="13"/>
      <c r="E27" s="108"/>
      <c r="F27" s="24"/>
      <c r="G27" s="26"/>
      <c r="H27" s="74"/>
      <c r="I27" s="13"/>
    </row>
    <row r="28" spans="1:9" ht="15.95" customHeight="1" x14ac:dyDescent="0.2">
      <c r="A28" s="51">
        <f t="shared" si="1"/>
        <v>46344</v>
      </c>
      <c r="B28" s="66" t="str">
        <f t="shared" si="0"/>
        <v>mercredi</v>
      </c>
      <c r="C28" s="102">
        <v>18</v>
      </c>
      <c r="D28" s="13"/>
      <c r="E28" s="108"/>
      <c r="F28" s="24"/>
      <c r="G28" s="26"/>
      <c r="H28" s="74"/>
      <c r="I28" s="13"/>
    </row>
    <row r="29" spans="1:9" ht="15.95" customHeight="1" x14ac:dyDescent="0.2">
      <c r="A29" s="51">
        <f t="shared" si="1"/>
        <v>46345</v>
      </c>
      <c r="B29" s="66" t="str">
        <f t="shared" si="0"/>
        <v>jeudi</v>
      </c>
      <c r="C29" s="102">
        <v>19</v>
      </c>
      <c r="D29" s="13"/>
      <c r="E29" s="108"/>
      <c r="F29" s="24"/>
      <c r="G29" s="26"/>
      <c r="H29" s="74"/>
      <c r="I29" s="77"/>
    </row>
    <row r="30" spans="1:9" ht="15.95" customHeight="1" x14ac:dyDescent="0.2">
      <c r="A30" s="51">
        <f t="shared" si="1"/>
        <v>46346</v>
      </c>
      <c r="B30" s="66" t="str">
        <f t="shared" si="0"/>
        <v>vendredi</v>
      </c>
      <c r="C30" s="102">
        <v>20</v>
      </c>
      <c r="D30" s="13"/>
      <c r="E30" s="108"/>
      <c r="F30" s="24"/>
      <c r="G30" s="26"/>
      <c r="H30" s="74"/>
      <c r="I30" s="13"/>
    </row>
    <row r="31" spans="1:9" ht="15.95" customHeight="1" x14ac:dyDescent="0.2">
      <c r="A31" s="51">
        <f t="shared" si="1"/>
        <v>46347</v>
      </c>
      <c r="B31" s="66" t="str">
        <f t="shared" si="0"/>
        <v>samedi</v>
      </c>
      <c r="C31" s="102">
        <v>21</v>
      </c>
      <c r="D31" s="17"/>
      <c r="E31" s="109"/>
      <c r="F31" s="24"/>
      <c r="G31" s="26"/>
      <c r="H31" s="74"/>
      <c r="I31" s="13"/>
    </row>
    <row r="32" spans="1:9" ht="15.95" customHeight="1" x14ac:dyDescent="0.2">
      <c r="A32" s="51">
        <f t="shared" si="1"/>
        <v>46348</v>
      </c>
      <c r="B32" s="66" t="str">
        <f t="shared" si="0"/>
        <v>dimanche</v>
      </c>
      <c r="C32" s="102">
        <v>22</v>
      </c>
      <c r="D32" s="17"/>
      <c r="E32" s="109"/>
      <c r="F32" s="24"/>
      <c r="G32" s="26"/>
      <c r="H32" s="74"/>
      <c r="I32" s="13"/>
    </row>
    <row r="33" spans="1:9" ht="15.95" customHeight="1" x14ac:dyDescent="0.2">
      <c r="A33" s="51">
        <f t="shared" si="1"/>
        <v>46349</v>
      </c>
      <c r="B33" s="66" t="str">
        <f t="shared" si="0"/>
        <v>lundi</v>
      </c>
      <c r="C33" s="102">
        <v>23</v>
      </c>
      <c r="D33" s="17"/>
      <c r="E33" s="109"/>
      <c r="F33" s="24"/>
      <c r="G33" s="26"/>
      <c r="H33" s="74"/>
      <c r="I33" s="13"/>
    </row>
    <row r="34" spans="1:9" ht="15.95" customHeight="1" x14ac:dyDescent="0.2">
      <c r="A34" s="51">
        <f t="shared" si="1"/>
        <v>46350</v>
      </c>
      <c r="B34" s="66" t="str">
        <f t="shared" si="0"/>
        <v>mardi</v>
      </c>
      <c r="C34" s="102">
        <v>24</v>
      </c>
      <c r="D34" s="17"/>
      <c r="E34" s="109"/>
      <c r="F34" s="24"/>
      <c r="G34" s="26"/>
      <c r="H34" s="74"/>
      <c r="I34" s="13"/>
    </row>
    <row r="35" spans="1:9" ht="15.95" customHeight="1" x14ac:dyDescent="0.2">
      <c r="A35" s="51">
        <f t="shared" si="1"/>
        <v>46351</v>
      </c>
      <c r="B35" s="66" t="str">
        <f t="shared" si="0"/>
        <v>mercredi</v>
      </c>
      <c r="C35" s="102">
        <v>25</v>
      </c>
      <c r="D35" s="13"/>
      <c r="E35" s="108"/>
      <c r="F35" s="24"/>
      <c r="G35" s="26"/>
      <c r="H35" s="74"/>
      <c r="I35" s="13"/>
    </row>
    <row r="36" spans="1:9" ht="15.95" customHeight="1" x14ac:dyDescent="0.2">
      <c r="A36" s="51">
        <f t="shared" si="1"/>
        <v>46352</v>
      </c>
      <c r="B36" s="66" t="str">
        <f t="shared" si="0"/>
        <v>jeudi</v>
      </c>
      <c r="C36" s="102">
        <v>26</v>
      </c>
      <c r="D36" s="13"/>
      <c r="E36" s="108"/>
      <c r="F36" s="24"/>
      <c r="G36" s="26"/>
      <c r="H36" s="74"/>
      <c r="I36" s="13"/>
    </row>
    <row r="37" spans="1:9" ht="15.95" customHeight="1" x14ac:dyDescent="0.2">
      <c r="A37" s="51">
        <f t="shared" si="1"/>
        <v>46353</v>
      </c>
      <c r="B37" s="66" t="str">
        <f t="shared" si="0"/>
        <v>vendredi</v>
      </c>
      <c r="C37" s="102">
        <v>27</v>
      </c>
      <c r="D37" s="13"/>
      <c r="E37" s="108"/>
      <c r="F37" s="24"/>
      <c r="G37" s="26"/>
      <c r="H37" s="74"/>
      <c r="I37" s="13"/>
    </row>
    <row r="38" spans="1:9" ht="15.95" customHeight="1" x14ac:dyDescent="0.2">
      <c r="A38" s="51">
        <f t="shared" si="1"/>
        <v>46354</v>
      </c>
      <c r="B38" s="66" t="str">
        <f t="shared" si="0"/>
        <v>samedi</v>
      </c>
      <c r="C38" s="102">
        <v>28</v>
      </c>
      <c r="D38" s="17"/>
      <c r="E38" s="109"/>
      <c r="F38" s="24"/>
      <c r="G38" s="26"/>
      <c r="H38" s="74"/>
      <c r="I38" s="13"/>
    </row>
    <row r="39" spans="1:9" ht="15.95" customHeight="1" x14ac:dyDescent="0.2">
      <c r="A39" s="51">
        <f t="shared" si="1"/>
        <v>46355</v>
      </c>
      <c r="B39" s="66" t="str">
        <f t="shared" si="0"/>
        <v>dimanche</v>
      </c>
      <c r="C39" s="102">
        <v>29</v>
      </c>
      <c r="D39" s="13"/>
      <c r="E39" s="108"/>
      <c r="F39" s="24"/>
      <c r="G39" s="26"/>
      <c r="H39" s="74"/>
      <c r="I39" s="13"/>
    </row>
    <row r="40" spans="1:9" ht="15.95" customHeight="1" thickBot="1" x14ac:dyDescent="0.25">
      <c r="A40" s="51">
        <f t="shared" si="1"/>
        <v>46356</v>
      </c>
      <c r="B40" s="67" t="str">
        <f t="shared" si="0"/>
        <v>lundi</v>
      </c>
      <c r="C40" s="112">
        <v>30</v>
      </c>
      <c r="D40" s="17"/>
      <c r="E40" s="109"/>
      <c r="F40" s="24"/>
      <c r="G40" s="26"/>
      <c r="H40" s="74"/>
      <c r="I40" s="13"/>
    </row>
    <row r="41" spans="1:9" ht="15.95" customHeight="1" thickBot="1" x14ac:dyDescent="0.25">
      <c r="B41" s="19"/>
      <c r="C41" s="113"/>
      <c r="D41" s="121"/>
      <c r="E41" s="106"/>
      <c r="F41" s="115"/>
      <c r="G41" s="115"/>
      <c r="H41" s="115"/>
      <c r="I41" s="115"/>
    </row>
    <row r="42" spans="1:9" ht="24.95" customHeight="1" thickBot="1" x14ac:dyDescent="0.25">
      <c r="A42" s="136" t="str">
        <f>CONCATENATE(E4,"_HS_",F3,"_",H3)</f>
        <v>JOUSSEAUME_HS_novembre_2026</v>
      </c>
      <c r="B42" s="136"/>
      <c r="C42" s="136"/>
      <c r="D42" s="139"/>
      <c r="E42" s="120" t="s">
        <v>54</v>
      </c>
      <c r="F42" s="118">
        <f>SUM(F11:F41)</f>
        <v>0</v>
      </c>
      <c r="G42" s="116">
        <f>SUM(G11:G41)</f>
        <v>0</v>
      </c>
      <c r="H42" s="119">
        <f>SUM(H11:H41)</f>
        <v>0</v>
      </c>
      <c r="I42" s="117">
        <f>SUM(I11:I41)</f>
        <v>0</v>
      </c>
    </row>
    <row r="43" spans="1:9" x14ac:dyDescent="0.2">
      <c r="B43" s="5"/>
      <c r="C43" s="7"/>
      <c r="D43" s="7"/>
      <c r="E43" s="15"/>
      <c r="F43" s="160"/>
      <c r="G43" s="160"/>
      <c r="H43" s="160"/>
    </row>
    <row r="44" spans="1:9" x14ac:dyDescent="0.2">
      <c r="B44" s="5"/>
      <c r="C44" s="5"/>
      <c r="D44" s="5"/>
      <c r="E44" s="16"/>
      <c r="F44" s="5"/>
      <c r="G44" s="5"/>
      <c r="H44" s="5"/>
    </row>
  </sheetData>
  <mergeCells count="3">
    <mergeCell ref="F8:I8"/>
    <mergeCell ref="F43:H43"/>
    <mergeCell ref="C1:H1"/>
  </mergeCells>
  <pageMargins left="0.7" right="0.7" top="0.75" bottom="0.75" header="0.3" footer="0.3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16385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16385" r:id="rId4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1:I45"/>
  <sheetViews>
    <sheetView topLeftCell="A16" workbookViewId="0">
      <selection activeCell="D44" sqref="D44"/>
    </sheetView>
  </sheetViews>
  <sheetFormatPr baseColWidth="10" defaultRowHeight="12.75" x14ac:dyDescent="0.2"/>
  <cols>
    <col min="1" max="1" width="11.42578125" style="34"/>
    <col min="3" max="3" width="6.140625" customWidth="1"/>
    <col min="4" max="4" width="18.85546875" customWidth="1"/>
    <col min="5" max="5" width="32.7109375" customWidth="1"/>
    <col min="7" max="7" width="11.85546875" customWidth="1"/>
    <col min="9" max="9" width="11.42578125" style="19"/>
  </cols>
  <sheetData>
    <row r="1" spans="1:9" ht="15.75" x14ac:dyDescent="0.2">
      <c r="A1" s="51">
        <f>Config!D17</f>
        <v>46357</v>
      </c>
      <c r="B1" s="5"/>
      <c r="C1" s="161" t="s">
        <v>46</v>
      </c>
      <c r="D1" s="161"/>
      <c r="E1" s="161"/>
      <c r="F1" s="161"/>
      <c r="G1" s="161"/>
      <c r="H1" s="161"/>
    </row>
    <row r="2" spans="1:9" x14ac:dyDescent="0.2">
      <c r="A2" s="51">
        <f>Config!E17</f>
        <v>46387</v>
      </c>
      <c r="B2" s="5"/>
      <c r="C2" s="5"/>
      <c r="D2" s="5"/>
      <c r="E2" s="5"/>
      <c r="F2" s="5"/>
      <c r="G2" s="5"/>
      <c r="H2" s="5"/>
    </row>
    <row r="3" spans="1:9" ht="15" x14ac:dyDescent="0.2">
      <c r="B3" s="5"/>
      <c r="C3" s="6" t="s">
        <v>9</v>
      </c>
      <c r="D3" s="6"/>
      <c r="E3" s="6"/>
      <c r="F3" s="68" t="str">
        <f>TEXT(A1,"mmmmmmmmmmm")</f>
        <v>décembre</v>
      </c>
      <c r="G3" s="6"/>
      <c r="H3" s="10">
        <f>Ref_Annee</f>
        <v>2026</v>
      </c>
    </row>
    <row r="4" spans="1:9" x14ac:dyDescent="0.2">
      <c r="B4" s="5"/>
      <c r="C4" s="5"/>
      <c r="D4" s="7" t="s">
        <v>6</v>
      </c>
      <c r="E4" s="5" t="str">
        <f>Config!A6</f>
        <v>JOUSSEAUME</v>
      </c>
      <c r="F4" s="7" t="s">
        <v>8</v>
      </c>
      <c r="G4" s="5" t="str">
        <f>Config!A5</f>
        <v>David</v>
      </c>
      <c r="H4" s="7"/>
    </row>
    <row r="5" spans="1:9" x14ac:dyDescent="0.2">
      <c r="B5" s="21"/>
      <c r="C5" s="5"/>
      <c r="D5" s="8"/>
      <c r="E5" s="5"/>
      <c r="F5" s="7"/>
      <c r="G5" s="5"/>
      <c r="H5" s="7"/>
    </row>
    <row r="6" spans="1:9" x14ac:dyDescent="0.2">
      <c r="B6" s="19"/>
      <c r="C6" s="5"/>
      <c r="D6" s="8" t="s">
        <v>7</v>
      </c>
      <c r="E6" s="5" t="s">
        <v>44</v>
      </c>
      <c r="F6" s="21" t="s">
        <v>11</v>
      </c>
      <c r="G6" s="5" t="str">
        <f>Config!D20</f>
        <v>BCP</v>
      </c>
      <c r="H6" s="5"/>
    </row>
    <row r="7" spans="1:9" ht="15.95" customHeight="1" thickBot="1" x14ac:dyDescent="0.25">
      <c r="B7" s="31"/>
      <c r="C7" s="5"/>
      <c r="D7" s="5" t="s">
        <v>12</v>
      </c>
      <c r="E7" s="33">
        <f ca="1">TODAY()</f>
        <v>46204</v>
      </c>
      <c r="F7" s="5"/>
      <c r="G7" s="5"/>
      <c r="H7" s="5"/>
    </row>
    <row r="8" spans="1:9" ht="15.95" customHeight="1" thickBot="1" x14ac:dyDescent="0.25">
      <c r="B8" s="9"/>
      <c r="C8" s="9"/>
      <c r="D8" s="9"/>
      <c r="E8" s="1"/>
      <c r="F8" s="157" t="s">
        <v>10</v>
      </c>
      <c r="G8" s="158"/>
      <c r="H8" s="158"/>
      <c r="I8" s="159"/>
    </row>
    <row r="9" spans="1:9" ht="45.75" customHeight="1" thickBot="1" x14ac:dyDescent="0.25">
      <c r="B9" s="32" t="s">
        <v>52</v>
      </c>
      <c r="C9" s="2" t="s">
        <v>1</v>
      </c>
      <c r="D9" s="2" t="s">
        <v>4</v>
      </c>
      <c r="E9" s="3" t="s">
        <v>5</v>
      </c>
      <c r="F9" s="80" t="s">
        <v>0</v>
      </c>
      <c r="G9" s="81" t="s">
        <v>47</v>
      </c>
      <c r="H9" s="82" t="s">
        <v>3</v>
      </c>
      <c r="I9" s="83" t="s">
        <v>2</v>
      </c>
    </row>
    <row r="10" spans="1:9" ht="15.95" customHeight="1" thickBot="1" x14ac:dyDescent="0.25">
      <c r="B10" s="62"/>
      <c r="C10" s="4"/>
      <c r="D10" s="11"/>
      <c r="E10" s="11"/>
      <c r="F10" s="30"/>
      <c r="G10" s="29"/>
      <c r="H10" s="30"/>
      <c r="I10" s="76"/>
    </row>
    <row r="11" spans="1:9" ht="15.95" customHeight="1" x14ac:dyDescent="0.2">
      <c r="A11" s="51">
        <f>A1</f>
        <v>46357</v>
      </c>
      <c r="B11" s="65" t="str">
        <f>TEXT(A11,"jjjj")</f>
        <v>mardi</v>
      </c>
      <c r="C11" s="101">
        <v>1</v>
      </c>
      <c r="D11" s="12"/>
      <c r="E11" s="110"/>
      <c r="F11" s="22"/>
      <c r="G11" s="23"/>
      <c r="H11" s="140"/>
      <c r="I11" s="12"/>
    </row>
    <row r="12" spans="1:9" ht="15.95" customHeight="1" x14ac:dyDescent="0.2">
      <c r="A12" s="51">
        <f>A11+1</f>
        <v>46358</v>
      </c>
      <c r="B12" s="66" t="str">
        <f t="shared" ref="B12:B41" si="0">TEXT(A12,"jjjj")</f>
        <v>mercredi</v>
      </c>
      <c r="C12" s="102">
        <v>2</v>
      </c>
      <c r="D12" s="13"/>
      <c r="E12" s="108"/>
      <c r="F12" s="24"/>
      <c r="G12" s="25"/>
      <c r="H12" s="74"/>
      <c r="I12" s="13"/>
    </row>
    <row r="13" spans="1:9" ht="15.95" customHeight="1" x14ac:dyDescent="0.2">
      <c r="A13" s="51">
        <f t="shared" ref="A13:A41" si="1">A12+1</f>
        <v>46359</v>
      </c>
      <c r="B13" s="66" t="str">
        <f t="shared" si="0"/>
        <v>jeudi</v>
      </c>
      <c r="C13" s="102">
        <v>3</v>
      </c>
      <c r="D13" s="13"/>
      <c r="E13" s="108"/>
      <c r="F13" s="24"/>
      <c r="G13" s="25"/>
      <c r="H13" s="74"/>
      <c r="I13" s="77"/>
    </row>
    <row r="14" spans="1:9" ht="15.95" customHeight="1" x14ac:dyDescent="0.2">
      <c r="A14" s="51">
        <f t="shared" si="1"/>
        <v>46360</v>
      </c>
      <c r="B14" s="66" t="str">
        <f t="shared" si="0"/>
        <v>vendredi</v>
      </c>
      <c r="C14" s="102">
        <v>4</v>
      </c>
      <c r="D14" s="13"/>
      <c r="E14" s="108"/>
      <c r="F14" s="24"/>
      <c r="G14" s="25"/>
      <c r="H14" s="74"/>
      <c r="I14" s="13"/>
    </row>
    <row r="15" spans="1:9" ht="15.95" customHeight="1" x14ac:dyDescent="0.2">
      <c r="A15" s="51">
        <f t="shared" si="1"/>
        <v>46361</v>
      </c>
      <c r="B15" s="66" t="str">
        <f t="shared" si="0"/>
        <v>samedi</v>
      </c>
      <c r="C15" s="102">
        <v>5</v>
      </c>
      <c r="D15" s="13"/>
      <c r="E15" s="108"/>
      <c r="F15" s="24"/>
      <c r="G15" s="25"/>
      <c r="H15" s="74"/>
      <c r="I15" s="13"/>
    </row>
    <row r="16" spans="1:9" ht="15.95" customHeight="1" x14ac:dyDescent="0.2">
      <c r="A16" s="51">
        <f t="shared" si="1"/>
        <v>46362</v>
      </c>
      <c r="B16" s="66" t="str">
        <f t="shared" si="0"/>
        <v>dimanche</v>
      </c>
      <c r="C16" s="102">
        <v>6</v>
      </c>
      <c r="D16" s="13"/>
      <c r="E16" s="108"/>
      <c r="F16" s="24"/>
      <c r="G16" s="26"/>
      <c r="H16" s="74"/>
      <c r="I16" s="13"/>
    </row>
    <row r="17" spans="1:9" ht="15.95" customHeight="1" x14ac:dyDescent="0.2">
      <c r="A17" s="51">
        <f t="shared" si="1"/>
        <v>46363</v>
      </c>
      <c r="B17" s="66" t="str">
        <f t="shared" si="0"/>
        <v>lundi</v>
      </c>
      <c r="C17" s="102">
        <v>7</v>
      </c>
      <c r="D17" s="13"/>
      <c r="E17" s="108"/>
      <c r="F17" s="24"/>
      <c r="G17" s="26"/>
      <c r="H17" s="74"/>
      <c r="I17" s="13"/>
    </row>
    <row r="18" spans="1:9" ht="15.95" customHeight="1" x14ac:dyDescent="0.2">
      <c r="A18" s="51">
        <f t="shared" si="1"/>
        <v>46364</v>
      </c>
      <c r="B18" s="66" t="str">
        <f t="shared" si="0"/>
        <v>mardi</v>
      </c>
      <c r="C18" s="102">
        <v>8</v>
      </c>
      <c r="D18" s="13"/>
      <c r="E18" s="108"/>
      <c r="F18" s="24"/>
      <c r="G18" s="26"/>
      <c r="H18" s="74"/>
      <c r="I18" s="13"/>
    </row>
    <row r="19" spans="1:9" ht="15.95" customHeight="1" x14ac:dyDescent="0.2">
      <c r="A19" s="51">
        <f t="shared" si="1"/>
        <v>46365</v>
      </c>
      <c r="B19" s="66" t="str">
        <f t="shared" si="0"/>
        <v>mercredi</v>
      </c>
      <c r="C19" s="102">
        <v>9</v>
      </c>
      <c r="D19" s="17"/>
      <c r="E19" s="109"/>
      <c r="F19" s="24"/>
      <c r="G19" s="26"/>
      <c r="H19" s="74"/>
      <c r="I19" s="13"/>
    </row>
    <row r="20" spans="1:9" ht="15.95" customHeight="1" x14ac:dyDescent="0.2">
      <c r="A20" s="51">
        <f t="shared" si="1"/>
        <v>46366</v>
      </c>
      <c r="B20" s="66" t="str">
        <f t="shared" si="0"/>
        <v>jeudi</v>
      </c>
      <c r="C20" s="102">
        <v>10</v>
      </c>
      <c r="D20" s="13"/>
      <c r="E20" s="108"/>
      <c r="F20" s="24"/>
      <c r="G20" s="26"/>
      <c r="H20" s="74"/>
      <c r="I20" s="13"/>
    </row>
    <row r="21" spans="1:9" ht="15.95" customHeight="1" x14ac:dyDescent="0.2">
      <c r="A21" s="51">
        <f t="shared" si="1"/>
        <v>46367</v>
      </c>
      <c r="B21" s="66" t="str">
        <f t="shared" si="0"/>
        <v>vendredi</v>
      </c>
      <c r="C21" s="102">
        <v>11</v>
      </c>
      <c r="D21" s="13"/>
      <c r="E21" s="108"/>
      <c r="F21" s="24"/>
      <c r="G21" s="26"/>
      <c r="H21" s="74"/>
      <c r="I21" s="13"/>
    </row>
    <row r="22" spans="1:9" ht="15.95" customHeight="1" x14ac:dyDescent="0.2">
      <c r="A22" s="51">
        <f t="shared" si="1"/>
        <v>46368</v>
      </c>
      <c r="B22" s="66" t="str">
        <f t="shared" si="0"/>
        <v>samedi</v>
      </c>
      <c r="C22" s="102">
        <v>12</v>
      </c>
      <c r="D22" s="13"/>
      <c r="E22" s="108"/>
      <c r="F22" s="24"/>
      <c r="G22" s="26"/>
      <c r="H22" s="74"/>
      <c r="I22" s="77"/>
    </row>
    <row r="23" spans="1:9" ht="15.95" customHeight="1" x14ac:dyDescent="0.2">
      <c r="A23" s="51">
        <f t="shared" si="1"/>
        <v>46369</v>
      </c>
      <c r="B23" s="66" t="str">
        <f t="shared" si="0"/>
        <v>dimanche</v>
      </c>
      <c r="C23" s="102">
        <v>13</v>
      </c>
      <c r="D23" s="17"/>
      <c r="E23" s="108"/>
      <c r="F23" s="24"/>
      <c r="G23" s="26"/>
      <c r="H23" s="74"/>
      <c r="I23" s="13"/>
    </row>
    <row r="24" spans="1:9" ht="15.95" customHeight="1" x14ac:dyDescent="0.2">
      <c r="A24" s="51">
        <f t="shared" si="1"/>
        <v>46370</v>
      </c>
      <c r="B24" s="66" t="str">
        <f t="shared" si="0"/>
        <v>lundi</v>
      </c>
      <c r="C24" s="102">
        <v>14</v>
      </c>
      <c r="D24" s="13"/>
      <c r="E24" s="108"/>
      <c r="F24" s="24"/>
      <c r="G24" s="26"/>
      <c r="H24" s="74"/>
      <c r="I24" s="13"/>
    </row>
    <row r="25" spans="1:9" ht="15.95" customHeight="1" x14ac:dyDescent="0.2">
      <c r="A25" s="51">
        <f t="shared" si="1"/>
        <v>46371</v>
      </c>
      <c r="B25" s="66" t="str">
        <f t="shared" si="0"/>
        <v>mardi</v>
      </c>
      <c r="C25" s="102">
        <v>15</v>
      </c>
      <c r="D25" s="13"/>
      <c r="E25" s="108"/>
      <c r="F25" s="24"/>
      <c r="G25" s="26"/>
      <c r="H25" s="74"/>
      <c r="I25" s="13"/>
    </row>
    <row r="26" spans="1:9" ht="15.95" customHeight="1" x14ac:dyDescent="0.2">
      <c r="A26" s="51">
        <f t="shared" si="1"/>
        <v>46372</v>
      </c>
      <c r="B26" s="66" t="str">
        <f t="shared" si="0"/>
        <v>mercredi</v>
      </c>
      <c r="C26" s="102">
        <v>16</v>
      </c>
      <c r="D26" s="13"/>
      <c r="E26" s="108"/>
      <c r="F26" s="24"/>
      <c r="G26" s="26"/>
      <c r="H26" s="74"/>
      <c r="I26" s="13"/>
    </row>
    <row r="27" spans="1:9" ht="15.95" customHeight="1" x14ac:dyDescent="0.2">
      <c r="A27" s="51">
        <f t="shared" si="1"/>
        <v>46373</v>
      </c>
      <c r="B27" s="66" t="str">
        <f t="shared" si="0"/>
        <v>jeudi</v>
      </c>
      <c r="C27" s="102">
        <v>17</v>
      </c>
      <c r="D27" s="13"/>
      <c r="E27" s="108"/>
      <c r="F27" s="24"/>
      <c r="G27" s="26"/>
      <c r="H27" s="74"/>
      <c r="I27" s="77"/>
    </row>
    <row r="28" spans="1:9" ht="15.95" customHeight="1" x14ac:dyDescent="0.2">
      <c r="A28" s="51">
        <f t="shared" si="1"/>
        <v>46374</v>
      </c>
      <c r="B28" s="66" t="str">
        <f t="shared" si="0"/>
        <v>vendredi</v>
      </c>
      <c r="C28" s="102">
        <v>18</v>
      </c>
      <c r="D28" s="13"/>
      <c r="E28" s="108"/>
      <c r="F28" s="24"/>
      <c r="G28" s="26"/>
      <c r="H28" s="74"/>
      <c r="I28" s="13"/>
    </row>
    <row r="29" spans="1:9" ht="15.95" customHeight="1" x14ac:dyDescent="0.2">
      <c r="A29" s="51">
        <f t="shared" si="1"/>
        <v>46375</v>
      </c>
      <c r="B29" s="66" t="str">
        <f t="shared" si="0"/>
        <v>samedi</v>
      </c>
      <c r="C29" s="102">
        <v>19</v>
      </c>
      <c r="D29" s="17"/>
      <c r="E29" s="109"/>
      <c r="F29" s="24"/>
      <c r="G29" s="26"/>
      <c r="H29" s="74"/>
      <c r="I29" s="77"/>
    </row>
    <row r="30" spans="1:9" ht="15.95" customHeight="1" x14ac:dyDescent="0.2">
      <c r="A30" s="51">
        <f t="shared" si="1"/>
        <v>46376</v>
      </c>
      <c r="B30" s="66" t="str">
        <f t="shared" si="0"/>
        <v>dimanche</v>
      </c>
      <c r="C30" s="102">
        <v>20</v>
      </c>
      <c r="D30" s="13"/>
      <c r="E30" s="108"/>
      <c r="F30" s="24"/>
      <c r="G30" s="26"/>
      <c r="H30" s="74"/>
      <c r="I30" s="13"/>
    </row>
    <row r="31" spans="1:9" ht="15.95" customHeight="1" x14ac:dyDescent="0.2">
      <c r="A31" s="51">
        <f t="shared" si="1"/>
        <v>46377</v>
      </c>
      <c r="B31" s="66" t="str">
        <f t="shared" si="0"/>
        <v>lundi</v>
      </c>
      <c r="C31" s="102">
        <v>21</v>
      </c>
      <c r="D31" s="17"/>
      <c r="E31" s="109"/>
      <c r="F31" s="24"/>
      <c r="G31" s="26"/>
      <c r="H31" s="74"/>
      <c r="I31" s="13"/>
    </row>
    <row r="32" spans="1:9" ht="15.95" customHeight="1" x14ac:dyDescent="0.2">
      <c r="A32" s="51">
        <f t="shared" si="1"/>
        <v>46378</v>
      </c>
      <c r="B32" s="66" t="str">
        <f t="shared" si="0"/>
        <v>mardi</v>
      </c>
      <c r="C32" s="102">
        <v>22</v>
      </c>
      <c r="D32" s="17"/>
      <c r="E32" s="109"/>
      <c r="F32" s="24"/>
      <c r="G32" s="26"/>
      <c r="H32" s="74"/>
      <c r="I32" s="13"/>
    </row>
    <row r="33" spans="1:9" ht="15.95" customHeight="1" x14ac:dyDescent="0.2">
      <c r="A33" s="51">
        <f t="shared" si="1"/>
        <v>46379</v>
      </c>
      <c r="B33" s="66" t="str">
        <f t="shared" si="0"/>
        <v>mercredi</v>
      </c>
      <c r="C33" s="102">
        <v>23</v>
      </c>
      <c r="D33" s="17"/>
      <c r="E33" s="109"/>
      <c r="F33" s="24"/>
      <c r="G33" s="26"/>
      <c r="H33" s="74"/>
      <c r="I33" s="13"/>
    </row>
    <row r="34" spans="1:9" ht="15.95" customHeight="1" x14ac:dyDescent="0.2">
      <c r="A34" s="51">
        <f t="shared" si="1"/>
        <v>46380</v>
      </c>
      <c r="B34" s="66" t="str">
        <f t="shared" si="0"/>
        <v>jeudi</v>
      </c>
      <c r="C34" s="102">
        <v>24</v>
      </c>
      <c r="D34" s="17"/>
      <c r="E34" s="109"/>
      <c r="F34" s="24"/>
      <c r="G34" s="26"/>
      <c r="H34" s="74"/>
      <c r="I34" s="13"/>
    </row>
    <row r="35" spans="1:9" ht="15.95" customHeight="1" x14ac:dyDescent="0.2">
      <c r="A35" s="51">
        <f t="shared" si="1"/>
        <v>46381</v>
      </c>
      <c r="B35" s="66" t="str">
        <f t="shared" si="0"/>
        <v>vendredi</v>
      </c>
      <c r="C35" s="102">
        <v>25</v>
      </c>
      <c r="D35" s="13"/>
      <c r="E35" s="108"/>
      <c r="F35" s="24"/>
      <c r="G35" s="26"/>
      <c r="H35" s="74"/>
      <c r="I35" s="13"/>
    </row>
    <row r="36" spans="1:9" ht="15.95" customHeight="1" x14ac:dyDescent="0.2">
      <c r="A36" s="51">
        <f t="shared" si="1"/>
        <v>46382</v>
      </c>
      <c r="B36" s="66" t="str">
        <f t="shared" si="0"/>
        <v>samedi</v>
      </c>
      <c r="C36" s="102">
        <v>26</v>
      </c>
      <c r="D36" s="13"/>
      <c r="E36" s="108"/>
      <c r="F36" s="24"/>
      <c r="G36" s="26"/>
      <c r="H36" s="74"/>
      <c r="I36" s="13"/>
    </row>
    <row r="37" spans="1:9" ht="15.95" customHeight="1" x14ac:dyDescent="0.2">
      <c r="A37" s="51">
        <f t="shared" si="1"/>
        <v>46383</v>
      </c>
      <c r="B37" s="66" t="str">
        <f t="shared" si="0"/>
        <v>dimanche</v>
      </c>
      <c r="C37" s="102">
        <v>27</v>
      </c>
      <c r="D37" s="13"/>
      <c r="E37" s="108"/>
      <c r="F37" s="24"/>
      <c r="G37" s="26"/>
      <c r="H37" s="74"/>
      <c r="I37" s="13"/>
    </row>
    <row r="38" spans="1:9" ht="15.95" customHeight="1" x14ac:dyDescent="0.2">
      <c r="A38" s="51">
        <f t="shared" si="1"/>
        <v>46384</v>
      </c>
      <c r="B38" s="66" t="str">
        <f t="shared" si="0"/>
        <v>lundi</v>
      </c>
      <c r="C38" s="102">
        <v>28</v>
      </c>
      <c r="D38" s="13"/>
      <c r="E38" s="108"/>
      <c r="F38" s="24"/>
      <c r="G38" s="26"/>
      <c r="H38" s="74"/>
      <c r="I38" s="13"/>
    </row>
    <row r="39" spans="1:9" ht="15.95" customHeight="1" x14ac:dyDescent="0.2">
      <c r="A39" s="51">
        <f t="shared" si="1"/>
        <v>46385</v>
      </c>
      <c r="B39" s="66" t="str">
        <f t="shared" si="0"/>
        <v>mardi</v>
      </c>
      <c r="C39" s="102">
        <v>29</v>
      </c>
      <c r="D39" s="13"/>
      <c r="E39" s="108"/>
      <c r="F39" s="24"/>
      <c r="G39" s="26"/>
      <c r="H39" s="74"/>
      <c r="I39" s="13"/>
    </row>
    <row r="40" spans="1:9" ht="15.95" customHeight="1" x14ac:dyDescent="0.2">
      <c r="A40" s="51">
        <f t="shared" si="1"/>
        <v>46386</v>
      </c>
      <c r="B40" s="66" t="str">
        <f t="shared" si="0"/>
        <v>mercredi</v>
      </c>
      <c r="C40" s="102">
        <v>30</v>
      </c>
      <c r="D40" s="17"/>
      <c r="E40" s="109"/>
      <c r="F40" s="24"/>
      <c r="G40" s="26"/>
      <c r="H40" s="74"/>
      <c r="I40" s="13"/>
    </row>
    <row r="41" spans="1:9" ht="15.95" customHeight="1" thickBot="1" x14ac:dyDescent="0.25">
      <c r="A41" s="51">
        <f t="shared" si="1"/>
        <v>46387</v>
      </c>
      <c r="B41" s="67" t="str">
        <f t="shared" si="0"/>
        <v>jeudi</v>
      </c>
      <c r="C41" s="112">
        <v>31</v>
      </c>
      <c r="D41" s="32"/>
      <c r="E41" s="146"/>
      <c r="F41" s="27"/>
      <c r="G41" s="28"/>
      <c r="H41" s="141"/>
      <c r="I41" s="147"/>
    </row>
    <row r="42" spans="1:9" ht="24.95" customHeight="1" thickBot="1" x14ac:dyDescent="0.25">
      <c r="A42" s="136" t="str">
        <f>CONCATENATE(E4,"_HS_",F3,"_",H3)</f>
        <v>JOUSSEAUME_HS_décembre_2026</v>
      </c>
      <c r="B42" s="136"/>
      <c r="C42" s="136"/>
      <c r="D42" s="139"/>
      <c r="E42" s="114" t="s">
        <v>54</v>
      </c>
      <c r="F42" s="84">
        <f>SUM(F11:F41)</f>
        <v>0</v>
      </c>
      <c r="G42" s="85">
        <f>SUM(G11:G41)</f>
        <v>0</v>
      </c>
      <c r="H42" s="86">
        <f>SUM(H11:H41)</f>
        <v>0</v>
      </c>
      <c r="I42" s="87">
        <f>SUM(I11:I41)</f>
        <v>0</v>
      </c>
    </row>
    <row r="43" spans="1:9" ht="15.75" x14ac:dyDescent="0.2">
      <c r="B43" s="5"/>
      <c r="C43" s="18"/>
      <c r="D43" s="18"/>
      <c r="E43" s="20"/>
      <c r="F43" s="156" t="s">
        <v>48</v>
      </c>
      <c r="G43" s="156"/>
      <c r="H43" s="156"/>
      <c r="I43" s="156"/>
    </row>
    <row r="44" spans="1:9" x14ac:dyDescent="0.2">
      <c r="B44" s="5"/>
      <c r="C44" s="7"/>
      <c r="D44" s="7"/>
      <c r="E44" s="15"/>
      <c r="F44" s="160"/>
      <c r="G44" s="160"/>
      <c r="H44" s="160"/>
    </row>
    <row r="45" spans="1:9" x14ac:dyDescent="0.2">
      <c r="B45" s="5"/>
      <c r="C45" s="5"/>
      <c r="D45" s="5"/>
      <c r="E45" s="16"/>
      <c r="F45" s="5"/>
      <c r="G45" s="5"/>
      <c r="H45" s="5"/>
    </row>
  </sheetData>
  <mergeCells count="4">
    <mergeCell ref="F44:H44"/>
    <mergeCell ref="C1:H1"/>
    <mergeCell ref="F43:I43"/>
    <mergeCell ref="F8:I8"/>
  </mergeCells>
  <pageMargins left="0.7" right="0.7" top="0.75" bottom="0.75" header="0.3" footer="0.3"/>
  <pageSetup paperSize="9" scale="78" orientation="portrait" r:id="rId1"/>
  <drawing r:id="rId2"/>
  <legacyDrawing r:id="rId3"/>
  <controls>
    <mc:AlternateContent xmlns:mc="http://schemas.openxmlformats.org/markup-compatibility/2006">
      <mc:Choice Requires="x14">
        <control shapeId="17409" r:id="rId4" name="CommandButton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17409" r:id="rId4" name="CommandButton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C3:F13"/>
  <sheetViews>
    <sheetView workbookViewId="0">
      <selection activeCell="I13" sqref="I13"/>
    </sheetView>
  </sheetViews>
  <sheetFormatPr baseColWidth="10" defaultRowHeight="12.75" x14ac:dyDescent="0.2"/>
  <cols>
    <col min="4" max="4" width="13.28515625" customWidth="1"/>
    <col min="5" max="5" width="12" customWidth="1"/>
    <col min="6" max="6" width="12.28515625" customWidth="1"/>
  </cols>
  <sheetData>
    <row r="3" spans="3:6" ht="12.75" customHeight="1" x14ac:dyDescent="0.2">
      <c r="C3" s="167" t="s">
        <v>45</v>
      </c>
      <c r="D3" s="167"/>
      <c r="E3" s="167"/>
      <c r="F3" s="167"/>
    </row>
    <row r="4" spans="3:6" ht="12.75" customHeight="1" x14ac:dyDescent="0.2">
      <c r="C4" s="167"/>
      <c r="D4" s="167"/>
      <c r="E4" s="167"/>
      <c r="F4" s="167"/>
    </row>
    <row r="5" spans="3:6" ht="13.5" thickBot="1" x14ac:dyDescent="0.25"/>
    <row r="6" spans="3:6" ht="16.5" thickBot="1" x14ac:dyDescent="0.25">
      <c r="C6" s="164" t="s">
        <v>10</v>
      </c>
      <c r="D6" s="165"/>
      <c r="E6" s="165"/>
      <c r="F6" s="166"/>
    </row>
    <row r="7" spans="3:6" ht="43.5" customHeight="1" thickBot="1" x14ac:dyDescent="0.25">
      <c r="C7" s="69" t="s">
        <v>49</v>
      </c>
      <c r="D7" s="70" t="s">
        <v>47</v>
      </c>
      <c r="E7" s="69" t="s">
        <v>3</v>
      </c>
      <c r="F7" s="4" t="s">
        <v>2</v>
      </c>
    </row>
    <row r="8" spans="3:6" ht="16.5" thickBot="1" x14ac:dyDescent="0.25">
      <c r="C8" s="71">
        <f>SUM(Janvier:Décembre!F42)</f>
        <v>0.16666666666666666</v>
      </c>
      <c r="D8" s="72">
        <f>SUM(Janvier:Décembre!G42)</f>
        <v>0</v>
      </c>
      <c r="E8" s="73">
        <f>SUM(Janvier:Décembre!H42)</f>
        <v>1.2708333333333335</v>
      </c>
      <c r="F8" s="75">
        <f>SUM(Janvier:Décembre!I42)</f>
        <v>1.6666666666666665</v>
      </c>
    </row>
    <row r="11" spans="3:6" x14ac:dyDescent="0.2">
      <c r="D11" s="162">
        <f>SUM(C8:F8)</f>
        <v>3.104166666666667</v>
      </c>
    </row>
    <row r="12" spans="3:6" x14ac:dyDescent="0.2">
      <c r="D12" s="163"/>
    </row>
    <row r="13" spans="3:6" x14ac:dyDescent="0.2">
      <c r="D13" s="163"/>
    </row>
  </sheetData>
  <mergeCells count="3">
    <mergeCell ref="D11:D13"/>
    <mergeCell ref="C6:F6"/>
    <mergeCell ref="C3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15</vt:i4>
      </vt:variant>
    </vt:vector>
  </HeadingPairs>
  <TitlesOfParts>
    <vt:vector size="29" baseType="lpstr">
      <vt:lpstr>Config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Total</vt:lpstr>
      <vt:lpstr>Ref_Annee</vt:lpstr>
      <vt:lpstr>Août!Zone_d_impression</vt:lpstr>
      <vt:lpstr>Avril!Zone_d_impression</vt:lpstr>
      <vt:lpstr>Config!Zone_d_impression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  <vt:lpstr>Total!Zone_d_impression</vt:lpstr>
    </vt:vector>
  </TitlesOfParts>
  <Company>Mairie de Libourne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PDupuis</dc:creator>
  <cp:lastModifiedBy>Horrut Olivier</cp:lastModifiedBy>
  <cp:lastPrinted>2026-07-01T09:28:17Z</cp:lastPrinted>
  <dcterms:created xsi:type="dcterms:W3CDTF">2007-10-17T09:02:09Z</dcterms:created>
  <dcterms:modified xsi:type="dcterms:W3CDTF">2026-07-01T09:28:19Z</dcterms:modified>
</cp:coreProperties>
</file>