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5" yWindow="45" windowWidth="14400" windowHeight="11700" tabRatio="821" activeTab="1"/>
  </bookViews>
  <sheets>
    <sheet name="2" sheetId="9" r:id="rId1"/>
    <sheet name="3" sheetId="4" r:id="rId2"/>
  </sheets>
  <definedNames>
    <definedName name="_xlnm.Print_Titles" localSheetId="0">'2'!$1:$8</definedName>
    <definedName name="_xlnm.Print_Titles" localSheetId="1">'3'!$1:$7</definedName>
  </definedNames>
  <calcPr calcId="145621"/>
</workbook>
</file>

<file path=xl/calcChain.xml><?xml version="1.0" encoding="utf-8"?>
<calcChain xmlns="http://schemas.openxmlformats.org/spreadsheetml/2006/main">
  <c r="B8" i="4" l="1"/>
  <c r="B9" i="4"/>
  <c r="B10" i="4"/>
  <c r="B11" i="4"/>
  <c r="B12" i="4"/>
  <c r="B13" i="4"/>
  <c r="B14" i="4"/>
  <c r="B15" i="4"/>
  <c r="B16" i="4"/>
  <c r="B17" i="4"/>
  <c r="A8" i="4"/>
  <c r="A9" i="4"/>
  <c r="A10" i="4"/>
  <c r="A11" i="4"/>
  <c r="A12" i="4"/>
  <c r="A13" i="4"/>
  <c r="A14" i="4"/>
  <c r="A15" i="4"/>
  <c r="A16" i="4"/>
  <c r="A17" i="4"/>
  <c r="B18" i="9" l="1"/>
  <c r="G18" i="9"/>
  <c r="I18" i="9"/>
  <c r="M18" i="9" s="1"/>
  <c r="N18" i="9" s="1"/>
  <c r="L18" i="9"/>
  <c r="B9" i="9"/>
  <c r="B10" i="9"/>
  <c r="B11" i="9"/>
  <c r="B12" i="9"/>
  <c r="B13" i="9"/>
  <c r="B14" i="9"/>
  <c r="B15" i="9"/>
  <c r="B16" i="9"/>
  <c r="B17" i="9"/>
  <c r="L9" i="9" l="1"/>
  <c r="L10" i="9"/>
  <c r="L11" i="9"/>
  <c r="L12" i="9"/>
  <c r="L13" i="9"/>
  <c r="L14" i="9"/>
  <c r="L15" i="9"/>
  <c r="L16" i="9"/>
  <c r="L17" i="9"/>
  <c r="G17" i="9"/>
  <c r="I17" i="9"/>
  <c r="G16" i="9"/>
  <c r="I16" i="9"/>
  <c r="M17" i="9" l="1"/>
  <c r="N17" i="9" s="1"/>
  <c r="M16" i="9"/>
  <c r="N16" i="9" s="1"/>
  <c r="I14" i="9"/>
  <c r="G14" i="9"/>
  <c r="M14" i="9" l="1"/>
  <c r="N14" i="9" s="1"/>
  <c r="G13" i="9"/>
  <c r="I13" i="9"/>
  <c r="G11" i="9"/>
  <c r="I11" i="9"/>
  <c r="G15" i="9"/>
  <c r="I15" i="9"/>
  <c r="M13" i="9" l="1"/>
  <c r="N13" i="9" s="1"/>
  <c r="M11" i="9"/>
  <c r="N11" i="9" s="1"/>
  <c r="M15" i="9"/>
  <c r="N15" i="9" s="1"/>
  <c r="I12" i="9" l="1"/>
  <c r="I10" i="9"/>
  <c r="I9" i="9"/>
  <c r="G9" i="9"/>
  <c r="G10" i="9"/>
  <c r="G12" i="9"/>
  <c r="N1" i="9" l="1"/>
  <c r="F1" i="9"/>
  <c r="M10" i="9" l="1"/>
  <c r="N10" i="9" s="1"/>
  <c r="M9" i="9"/>
  <c r="N9" i="9" s="1"/>
  <c r="M12" i="9"/>
  <c r="N12" i="9" s="1"/>
  <c r="G1" i="4"/>
  <c r="C1" i="4"/>
</calcChain>
</file>

<file path=xl/sharedStrings.xml><?xml version="1.0" encoding="utf-8"?>
<sst xmlns="http://schemas.openxmlformats.org/spreadsheetml/2006/main" count="72" uniqueCount="55">
  <si>
    <t>Unités de travail</t>
  </si>
  <si>
    <t>Nombre de personnes dans l'Unité de travail</t>
  </si>
  <si>
    <t>Situations concernées</t>
  </si>
  <si>
    <t>Détail de l'action</t>
  </si>
  <si>
    <t>Responsable</t>
  </si>
  <si>
    <t>Commentaires</t>
  </si>
  <si>
    <t>Mineure</t>
  </si>
  <si>
    <t>Importante</t>
  </si>
  <si>
    <t>Très importante</t>
  </si>
  <si>
    <t>Probable</t>
  </si>
  <si>
    <t>Possible</t>
  </si>
  <si>
    <t>Improbable</t>
  </si>
  <si>
    <t>Très efficace</t>
  </si>
  <si>
    <t>Efficace</t>
  </si>
  <si>
    <t>Inefficace</t>
  </si>
  <si>
    <t>Très probable</t>
  </si>
  <si>
    <t>Calcul criticité</t>
  </si>
  <si>
    <t>Moyen(s) de prévention existant(s)</t>
  </si>
  <si>
    <t>Risque identifié</t>
  </si>
  <si>
    <t>ÉVALUATION DU RISQUE</t>
  </si>
  <si>
    <t>DESCRIPTION DU RISQUE</t>
  </si>
  <si>
    <t>Lieux
Locaux concernés</t>
  </si>
  <si>
    <t>Situations identifiées,
Modalités d'exposition</t>
  </si>
  <si>
    <t>Pour le</t>
  </si>
  <si>
    <t>Réalisé le</t>
  </si>
  <si>
    <t>Mise à jour :</t>
  </si>
  <si>
    <t>Document Unique d'Évaluation des Risques Professionnels : Évaluation des risques</t>
  </si>
  <si>
    <t>Document Unique d'Évaluation des Risques Professionnels : Plan d'actions de prévention</t>
  </si>
  <si>
    <t>Risques alimentaires</t>
  </si>
  <si>
    <t>Risques climatiques</t>
  </si>
  <si>
    <t>Risques de maltraitance</t>
  </si>
  <si>
    <t>Risques d'infestation</t>
  </si>
  <si>
    <r>
      <rPr>
        <b/>
        <sz val="11"/>
        <color theme="0"/>
        <rFont val="Calibri"/>
        <family val="2"/>
        <scheme val="minor"/>
      </rPr>
      <t>Coefficient d'atténuation :</t>
    </r>
    <r>
      <rPr>
        <sz val="11"/>
        <rFont val="Calibri"/>
        <family val="2"/>
        <scheme val="minor"/>
      </rPr>
      <t xml:space="preserve">
</t>
    </r>
    <r>
      <rPr>
        <i/>
        <sz val="11"/>
        <color rgb="FF92D050"/>
        <rFont val="Calibri"/>
        <family val="2"/>
        <scheme val="minor"/>
      </rPr>
      <t>Très efficace</t>
    </r>
    <r>
      <rPr>
        <i/>
        <sz val="11"/>
        <color rgb="FF5C8E26"/>
        <rFont val="Calibri"/>
        <family val="2"/>
        <scheme val="minor"/>
      </rPr>
      <t xml:space="preserve">
</t>
    </r>
    <r>
      <rPr>
        <i/>
        <sz val="11"/>
        <color rgb="FFFFFF00"/>
        <rFont val="Calibri"/>
        <family val="2"/>
        <scheme val="minor"/>
      </rPr>
      <t xml:space="preserve">Efficace
</t>
    </r>
    <r>
      <rPr>
        <i/>
        <sz val="11"/>
        <color rgb="FFFC9204"/>
        <rFont val="Calibri"/>
        <family val="2"/>
        <scheme val="minor"/>
      </rPr>
      <t>Peu efficace</t>
    </r>
    <r>
      <rPr>
        <i/>
        <sz val="11"/>
        <color rgb="FFEF7B07"/>
        <rFont val="Calibri"/>
        <family val="2"/>
        <scheme val="minor"/>
      </rPr>
      <t xml:space="preserve">
</t>
    </r>
    <r>
      <rPr>
        <i/>
        <sz val="11"/>
        <color rgb="FFFF0000"/>
        <rFont val="Calibri"/>
        <family val="2"/>
        <scheme val="minor"/>
      </rPr>
      <t>Inefficace</t>
    </r>
  </si>
  <si>
    <r>
      <rPr>
        <b/>
        <sz val="11"/>
        <color theme="0"/>
        <rFont val="Calibri"/>
        <family val="2"/>
        <scheme val="minor"/>
      </rPr>
      <t>Gravité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rgb="FF92D050"/>
        <rFont val="Calibri"/>
        <family val="2"/>
        <scheme val="minor"/>
      </rPr>
      <t>Mineure</t>
    </r>
    <r>
      <rPr>
        <i/>
        <sz val="11"/>
        <color rgb="FF5C8E26"/>
        <rFont val="Calibri"/>
        <family val="2"/>
        <scheme val="minor"/>
      </rPr>
      <t xml:space="preserve">
</t>
    </r>
    <r>
      <rPr>
        <i/>
        <sz val="11"/>
        <color rgb="FFFFFF00"/>
        <rFont val="Calibri"/>
        <family val="2"/>
        <scheme val="minor"/>
      </rPr>
      <t xml:space="preserve">Moyenne
</t>
    </r>
    <r>
      <rPr>
        <i/>
        <sz val="11"/>
        <color rgb="FFFC9204"/>
        <rFont val="Calibri"/>
        <family val="2"/>
        <scheme val="minor"/>
      </rPr>
      <t>Importante</t>
    </r>
    <r>
      <rPr>
        <i/>
        <sz val="11"/>
        <color rgb="FFEF7B07"/>
        <rFont val="Calibri"/>
        <family val="2"/>
        <scheme val="minor"/>
      </rPr>
      <t xml:space="preserve">
</t>
    </r>
    <r>
      <rPr>
        <i/>
        <sz val="11"/>
        <color rgb="FFFF0000"/>
        <rFont val="Calibri"/>
        <family val="2"/>
        <scheme val="minor"/>
      </rPr>
      <t>Très importante</t>
    </r>
  </si>
  <si>
    <t>Légende :</t>
  </si>
  <si>
    <t xml:space="preserve">Légende : </t>
  </si>
  <si>
    <t>Risque associé</t>
  </si>
  <si>
    <t>cellule à remplir</t>
  </si>
  <si>
    <t>cellule à choisir</t>
  </si>
  <si>
    <t>cellule automatique</t>
  </si>
  <si>
    <t>cantine</t>
  </si>
  <si>
    <t>canicule</t>
  </si>
  <si>
    <t>blabla</t>
  </si>
  <si>
    <t>A</t>
  </si>
  <si>
    <t>B</t>
  </si>
  <si>
    <t>C</t>
  </si>
  <si>
    <t>D</t>
  </si>
  <si>
    <t>E</t>
  </si>
  <si>
    <t>F</t>
  </si>
  <si>
    <t>G</t>
  </si>
  <si>
    <r>
      <rPr>
        <b/>
        <sz val="11"/>
        <color theme="0"/>
        <rFont val="Calibri"/>
        <family val="2"/>
        <scheme val="minor"/>
      </rPr>
      <t>Fréquence :</t>
    </r>
    <r>
      <rPr>
        <sz val="11"/>
        <rFont val="Calibri"/>
        <family val="2"/>
        <scheme val="minor"/>
      </rPr>
      <t xml:space="preserve">
</t>
    </r>
    <r>
      <rPr>
        <i/>
        <sz val="11"/>
        <color rgb="FF92D050"/>
        <rFont val="Calibri"/>
        <family val="2"/>
        <scheme val="minor"/>
      </rPr>
      <t>Exceptionnel</t>
    </r>
    <r>
      <rPr>
        <i/>
        <sz val="11"/>
        <color rgb="FF5C8E26"/>
        <rFont val="Calibri"/>
        <family val="2"/>
        <scheme val="minor"/>
      </rPr>
      <t xml:space="preserve">
</t>
    </r>
    <r>
      <rPr>
        <i/>
        <sz val="11"/>
        <color rgb="FFFFFF00"/>
        <rFont val="Calibri"/>
        <family val="2"/>
        <scheme val="minor"/>
      </rPr>
      <t xml:space="preserve">Occasionnel
</t>
    </r>
    <r>
      <rPr>
        <i/>
        <sz val="11"/>
        <color rgb="FFFC9204"/>
        <rFont val="Calibri"/>
        <family val="2"/>
        <scheme val="minor"/>
      </rPr>
      <t>Fréquent</t>
    </r>
    <r>
      <rPr>
        <i/>
        <sz val="11"/>
        <color rgb="FFEF7B07"/>
        <rFont val="Calibri"/>
        <family val="2"/>
        <scheme val="minor"/>
      </rPr>
      <t xml:space="preserve">
</t>
    </r>
    <r>
      <rPr>
        <i/>
        <sz val="11"/>
        <color rgb="FFFF0000"/>
        <rFont val="Calibri"/>
        <family val="2"/>
        <scheme val="minor"/>
      </rPr>
      <t>Permanent</t>
    </r>
  </si>
  <si>
    <t>Priorité d'action</t>
  </si>
  <si>
    <t>Calcul coeff</t>
  </si>
  <si>
    <t>Calcul F</t>
  </si>
  <si>
    <t>Calcul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</si>
</sst>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rgb="FF5C8E26"/>
      <name val="Calibri"/>
      <family val="2"/>
      <scheme val="minor"/>
    </font>
    <font>
      <i/>
      <sz val="11"/>
      <color rgb="FFFFFF00"/>
      <name val="Calibri"/>
      <family val="2"/>
      <scheme val="minor"/>
    </font>
    <font>
      <i/>
      <sz val="11"/>
      <color rgb="FFEF7B07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92D050"/>
      <name val="Calibri"/>
      <family val="2"/>
      <scheme val="minor"/>
    </font>
    <font>
      <i/>
      <sz val="11"/>
      <color rgb="FFFC9204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6"/>
      <color rgb="FF33333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F54A2"/>
        <bgColor indexed="64"/>
      </patternFill>
    </fill>
    <fill>
      <patternFill patternType="solid">
        <fgColor rgb="FFE7EFC9"/>
        <bgColor indexed="64"/>
      </patternFill>
    </fill>
    <fill>
      <patternFill patternType="solid">
        <fgColor rgb="FF96A3C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ck">
        <color theme="1" tint="0.499984740745262"/>
      </right>
      <top/>
      <bottom/>
      <diagonal/>
    </border>
    <border>
      <left/>
      <right style="thick">
        <color theme="1" tint="0.499984740745262"/>
      </right>
      <top/>
      <bottom/>
      <diagonal/>
    </border>
    <border>
      <left style="thick">
        <color theme="1" tint="0.499984740745262"/>
      </left>
      <right style="thin">
        <color theme="1" tint="0.499984740745262"/>
      </right>
      <top/>
      <bottom/>
      <diagonal/>
    </border>
    <border>
      <left style="thick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theme="1" tint="0.499984740745262"/>
      </left>
      <right/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Protection="1"/>
    <xf numFmtId="0" fontId="2" fillId="0" borderId="0" xfId="0" applyFont="1" applyProtection="1"/>
    <xf numFmtId="14" fontId="2" fillId="0" borderId="0" xfId="0" applyNumberFormat="1" applyFont="1" applyProtection="1"/>
    <xf numFmtId="0" fontId="0" fillId="0" borderId="0" xfId="0" applyProtection="1"/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Protection="1">
      <protection locked="0"/>
    </xf>
    <xf numFmtId="0" fontId="0" fillId="2" borderId="1" xfId="0" applyFont="1" applyFill="1" applyBorder="1"/>
    <xf numFmtId="0" fontId="0" fillId="4" borderId="1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top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/>
    <xf numFmtId="0" fontId="1" fillId="0" borderId="0" xfId="0" applyFont="1" applyProtection="1"/>
    <xf numFmtId="0" fontId="1" fillId="5" borderId="4" xfId="0" applyFont="1" applyFill="1" applyBorder="1" applyAlignment="1" applyProtection="1">
      <alignment horizontal="center" vertical="center"/>
    </xf>
    <xf numFmtId="0" fontId="1" fillId="5" borderId="5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3" fillId="0" borderId="0" xfId="0" applyFont="1" applyFill="1" applyBorder="1" applyAlignment="1">
      <alignment horizontal="right"/>
    </xf>
    <xf numFmtId="0" fontId="0" fillId="0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 vertical="center"/>
    </xf>
    <xf numFmtId="0" fontId="2" fillId="4" borderId="1" xfId="0" applyFont="1" applyFill="1" applyBorder="1" applyProtection="1"/>
    <xf numFmtId="0" fontId="2" fillId="6" borderId="1" xfId="0" applyFont="1" applyFill="1" applyBorder="1" applyProtection="1"/>
    <xf numFmtId="0" fontId="12" fillId="0" borderId="0" xfId="0" applyFont="1" applyAlignment="1" applyProtection="1">
      <alignment vertical="center"/>
    </xf>
    <xf numFmtId="14" fontId="1" fillId="0" borderId="0" xfId="0" applyNumberFormat="1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17" fontId="0" fillId="0" borderId="7" xfId="0" applyNumberFormat="1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14" fontId="0" fillId="0" borderId="1" xfId="0" applyNumberFormat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</xf>
    <xf numFmtId="0" fontId="0" fillId="0" borderId="1" xfId="0" applyBorder="1" applyAlignment="1" applyProtection="1">
      <alignment wrapText="1"/>
    </xf>
    <xf numFmtId="14" fontId="0" fillId="0" borderId="1" xfId="0" applyNumberFormat="1" applyBorder="1" applyAlignment="1" applyProtection="1">
      <alignment wrapText="1"/>
    </xf>
    <xf numFmtId="0" fontId="0" fillId="0" borderId="2" xfId="0" applyBorder="1" applyAlignment="1" applyProtection="1">
      <alignment wrapText="1"/>
    </xf>
    <xf numFmtId="0" fontId="0" fillId="4" borderId="2" xfId="0" applyFill="1" applyBorder="1" applyAlignment="1" applyProtection="1">
      <alignment wrapText="1"/>
    </xf>
    <xf numFmtId="0" fontId="0" fillId="0" borderId="16" xfId="0" applyBorder="1" applyAlignment="1" applyProtection="1">
      <alignment wrapText="1"/>
    </xf>
    <xf numFmtId="0" fontId="0" fillId="0" borderId="7" xfId="0" applyBorder="1" applyAlignment="1" applyProtection="1">
      <alignment wrapText="1"/>
    </xf>
    <xf numFmtId="14" fontId="0" fillId="0" borderId="7" xfId="0" applyNumberFormat="1" applyBorder="1" applyAlignment="1" applyProtection="1">
      <alignment wrapText="1"/>
    </xf>
    <xf numFmtId="0" fontId="0" fillId="0" borderId="18" xfId="0" applyNumberFormat="1" applyBorder="1" applyAlignment="1" applyProtection="1">
      <alignment wrapText="1"/>
      <protection locked="0"/>
    </xf>
    <xf numFmtId="0" fontId="0" fillId="0" borderId="1" xfId="0" applyNumberFormat="1" applyBorder="1" applyAlignment="1" applyProtection="1">
      <alignment wrapText="1"/>
      <protection locked="0"/>
    </xf>
    <xf numFmtId="17" fontId="0" fillId="0" borderId="1" xfId="0" applyNumberFormat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5" fillId="2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Protection="1">
      <protection locked="0"/>
    </xf>
    <xf numFmtId="0" fontId="15" fillId="2" borderId="1" xfId="0" applyNumberFormat="1" applyFont="1" applyFill="1" applyBorder="1"/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/>
    <xf numFmtId="0" fontId="0" fillId="4" borderId="8" xfId="0" applyNumberFormat="1" applyFill="1" applyBorder="1" applyAlignment="1" applyProtection="1">
      <alignment wrapText="1"/>
      <protection locked="0"/>
    </xf>
    <xf numFmtId="0" fontId="0" fillId="0" borderId="19" xfId="0" applyNumberFormat="1" applyBorder="1" applyAlignment="1" applyProtection="1">
      <alignment wrapText="1"/>
      <protection locked="0"/>
    </xf>
    <xf numFmtId="0" fontId="0" fillId="4" borderId="1" xfId="0" applyFont="1" applyFill="1" applyBorder="1" applyProtection="1">
      <protection locked="0"/>
    </xf>
    <xf numFmtId="0" fontId="15" fillId="4" borderId="1" xfId="0" applyFont="1" applyFill="1" applyBorder="1" applyProtection="1">
      <protection locked="0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/>
    <xf numFmtId="0" fontId="1" fillId="0" borderId="0" xfId="0" applyFont="1" applyFill="1" applyBorder="1" applyAlignment="1" applyProtection="1">
      <alignment horizontal="left"/>
      <protection locked="0"/>
    </xf>
    <xf numFmtId="0" fontId="9" fillId="3" borderId="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15" fillId="2" borderId="1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4" borderId="9" xfId="0" applyFont="1" applyFill="1" applyBorder="1" applyProtection="1">
      <protection locked="0"/>
    </xf>
    <xf numFmtId="0" fontId="15" fillId="4" borderId="9" xfId="0" applyFont="1" applyFill="1" applyBorder="1" applyProtection="1">
      <protection locked="0"/>
    </xf>
    <xf numFmtId="0" fontId="0" fillId="4" borderId="20" xfId="0" applyFont="1" applyFill="1" applyBorder="1" applyAlignment="1" applyProtection="1">
      <alignment vertical="center"/>
      <protection locked="0"/>
    </xf>
    <xf numFmtId="0" fontId="15" fillId="4" borderId="20" xfId="0" applyFont="1" applyFill="1" applyBorder="1" applyAlignment="1" applyProtection="1">
      <alignment vertical="center"/>
      <protection locked="0"/>
    </xf>
    <xf numFmtId="0" fontId="9" fillId="3" borderId="18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" fillId="5" borderId="0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/>
    </xf>
    <xf numFmtId="0" fontId="1" fillId="5" borderId="18" xfId="0" applyFont="1" applyFill="1" applyBorder="1" applyAlignment="1" applyProtection="1">
      <alignment horizontal="center"/>
    </xf>
  </cellXfs>
  <cellStyles count="1">
    <cellStyle name="Normal" xfId="0" builtinId="0"/>
  </cellStyles>
  <dxfs count="30">
    <dxf>
      <numFmt numFmtId="0" formatCode="General"/>
      <fill>
        <patternFill patternType="solid">
          <fgColor indexed="64"/>
          <bgColor rgb="FFE7EFC9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C9204"/>
        </patternFill>
      </fill>
    </dxf>
    <dxf>
      <font>
        <color theme="0"/>
      </font>
      <fill>
        <patternFill>
          <bgColor rgb="FFDA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7EFC9"/>
        </patternFill>
      </fill>
      <alignment vertical="center" textRotation="0" indent="0" justifyLastLine="0" shrinkToFit="0" readingOrder="0"/>
      <border diagonalUp="0" diagonalDown="0">
        <left style="thick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numFmt numFmtId="19" formatCode="dd/mm/yyyy"/>
      <alignment horizontal="general" vertical="bottom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ck">
          <color theme="1" tint="0.499984740745262"/>
        </left>
        <right/>
        <top/>
        <bottom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font>
        <b/>
      </font>
      <fill>
        <patternFill patternType="solid">
          <fgColor indexed="64"/>
          <bgColor rgb="FF96A3C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7EFC9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7EFC9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7EFC9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7EFC9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  <protection locked="0" hidden="0"/>
    </dxf>
    <dxf>
      <border outline="0">
        <left style="thin">
          <color theme="1" tint="0.24994659260841701"/>
        </left>
        <right style="thin">
          <color theme="1" tint="0.24994659260841701"/>
        </right>
        <top style="thin">
          <color theme="1" tint="0.49998474074526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F54A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</dxfs>
  <tableStyles count="0" defaultTableStyle="TableStyleMedium2" defaultPivotStyle="PivotStyleLight16"/>
  <colors>
    <mruColors>
      <color rgb="FF92D050"/>
      <color rgb="FF96A3CF"/>
      <color rgb="FFE7EFC9"/>
      <color rgb="FFC4D77D"/>
      <color rgb="FFDA0000"/>
      <color rgb="FFFC9204"/>
      <color rgb="FF0F54A2"/>
      <color rgb="FFCFCFCF"/>
      <color rgb="FFE4E4E4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3</xdr:row>
          <xdr:rowOff>142875</xdr:rowOff>
        </xdr:from>
        <xdr:to>
          <xdr:col>10</xdr:col>
          <xdr:colOff>200025</xdr:colOff>
          <xdr:row>5</xdr:row>
          <xdr:rowOff>219075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3333"/>
                  </a:solidFill>
                  <a:latin typeface="Calibri"/>
                </a:rPr>
                <a:t>Ajout ligne en dessous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8:N18" totalsRowShown="0" headerRowDxfId="29" dataDxfId="28" tableBorderDxfId="27">
  <autoFilter ref="A8:N18"/>
  <tableColumns count="14">
    <tableColumn id="1" name="Unités de travail" dataDxfId="26"/>
    <tableColumn id="2" name="Nombre de personnes dans l'Unité de travail" dataDxfId="9">
      <calculatedColumnFormula>IF(Tableau4[[#This Row],[Unités de travail]]="","",VLOOKUP(Tableau4[[#This Row],[Unités de travail]],#REF!,2,TRUE))</calculatedColumnFormula>
    </tableColumn>
    <tableColumn id="3" name="Lieux_x000a_Locaux concernés" dataDxfId="25"/>
    <tableColumn id="4" name="Situations identifiées,_x000a_Modalités d'exposition" dataDxfId="24"/>
    <tableColumn id="5" name="Risque identifié" dataDxfId="23"/>
    <tableColumn id="6" name="Gravité :_x000a_Mineure_x000a_Moyenne_x000a_Importante_x000a_Très importante" dataDxfId="6"/>
    <tableColumn id="7" name="Calcul G" dataDxfId="7">
      <calculatedColumnFormula>IF(F9="Mineure",1,IF(F9="Moyenne",2,IF(F9="Importante",4,IF(F9="Très importante",8,0))))</calculatedColumnFormula>
    </tableColumn>
    <tableColumn id="8" name="Fréquence :_x000a_Exceptionnel_x000a_Occasionnel_x000a_Fréquent_x000a_Permanent" dataDxfId="22"/>
    <tableColumn id="9" name="Calcul F" dataDxfId="8">
      <calculatedColumnFormula>IF(H9="Improbable",1,IF(H9="Possible",2,IF(H9="Probable",4,IF(H9="Très probable",8,"0"))))</calculatedColumnFormula>
    </tableColumn>
    <tableColumn id="10" name="Moyen(s) de prévention existant(s)" dataDxfId="21"/>
    <tableColumn id="11" name="Coefficient d'atténuation :_x000a_Très efficace_x000a_Efficace_x000a_Peu efficace_x000a_Inefficace" dataDxfId="20"/>
    <tableColumn id="12" name="Calcul coeff" dataDxfId="19">
      <calculatedColumnFormula>IFERROR(VLOOKUP(Tableau4[[#This Row],[Coefficient d''atténuation :
Très efficace
Efficace
Peu efficace
Inefficace]],{"Très efficace",1;"Efficace",2;"Peu efficace",4;"Inefficace",8},2,FALSE),0)</calculatedColumnFormula>
    </tableColumn>
    <tableColumn id="13" name="Calcul criticité" dataDxfId="18">
      <calculatedColumnFormula>G9*I9*L9</calculatedColumnFormula>
    </tableColumn>
    <tableColumn id="14" name="Priorité d'action" dataDxfId="17">
      <calculatedColumnFormula>IFERROR(VLOOKUP(Tableau4[[#This Row],[Calcul criticité]],{1,"FAIBLE PRIORITÉ";8,"PRIORITÉ MOYENNE";32,"HAUTE PRIORITÉ";128,"TRÈS HAUTE PRIORITÉ"},2,TRUE),"")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7:G17" totalsRowShown="0" headerRowDxfId="16" dataDxfId="15">
  <autoFilter ref="A7:G17"/>
  <tableColumns count="7">
    <tableColumn id="1" name="Situations concernées" dataDxfId="1">
      <calculatedColumnFormula>'2'!D9</calculatedColumnFormula>
    </tableColumn>
    <tableColumn id="12" name="Risque associé" dataDxfId="0">
      <calculatedColumnFormula>'2'!E9</calculatedColumnFormula>
    </tableColumn>
    <tableColumn id="7" name="Détail de l'action" dataDxfId="14"/>
    <tableColumn id="8" name="Responsable" dataDxfId="13"/>
    <tableColumn id="9" name="Pour le" dataDxfId="12"/>
    <tableColumn id="10" name="Réalisé le" dataDxfId="11"/>
    <tableColumn id="11" name="Commentaires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18"/>
  <sheetViews>
    <sheetView showGridLines="0" zoomScaleNormal="100" workbookViewId="0">
      <pane ySplit="8" topLeftCell="A9" activePane="bottomLeft" state="frozen"/>
      <selection activeCell="D36" sqref="D36"/>
      <selection pane="bottomLeft" activeCell="K10" sqref="K10"/>
    </sheetView>
  </sheetViews>
  <sheetFormatPr baseColWidth="10" defaultRowHeight="15" x14ac:dyDescent="0.25"/>
  <cols>
    <col min="1" max="1" width="17.7109375" style="2" customWidth="1"/>
    <col min="2" max="2" width="10.7109375" style="5" customWidth="1"/>
    <col min="3" max="3" width="17" style="2" customWidth="1"/>
    <col min="4" max="4" width="56.42578125" style="2" customWidth="1"/>
    <col min="5" max="5" width="29.28515625" style="2" bestFit="1" customWidth="1"/>
    <col min="6" max="6" width="17.7109375" style="4" customWidth="1"/>
    <col min="7" max="7" width="11.42578125" style="79" hidden="1" customWidth="1"/>
    <col min="8" max="8" width="17.7109375" style="5" customWidth="1"/>
    <col min="9" max="9" width="11.42578125" style="79" hidden="1" customWidth="1"/>
    <col min="10" max="10" width="48.140625" style="2" customWidth="1"/>
    <col min="11" max="11" width="26.5703125" style="5" customWidth="1"/>
    <col min="12" max="12" width="14.140625" style="2" hidden="1" customWidth="1"/>
    <col min="13" max="13" width="11.42578125" style="2" hidden="1" customWidth="1"/>
    <col min="14" max="14" width="23.140625" style="5" customWidth="1"/>
    <col min="15" max="16384" width="11.42578125" style="1"/>
  </cols>
  <sheetData>
    <row r="1" spans="1:14" s="21" customFormat="1" x14ac:dyDescent="0.25">
      <c r="A1" s="25" t="s">
        <v>26</v>
      </c>
      <c r="B1" s="22"/>
      <c r="F1" s="74" t="e">
        <f>#REF!</f>
        <v>#REF!</v>
      </c>
      <c r="G1" s="74"/>
      <c r="H1" s="74"/>
      <c r="I1" s="78"/>
      <c r="K1" s="26" t="s">
        <v>25</v>
      </c>
      <c r="L1" s="25"/>
      <c r="M1" s="25"/>
      <c r="N1" s="27" t="e">
        <f>#REF!</f>
        <v>#REF!</v>
      </c>
    </row>
    <row r="2" spans="1:14" s="21" customFormat="1" x14ac:dyDescent="0.25">
      <c r="A2" s="25"/>
      <c r="B2" s="22"/>
      <c r="F2" s="62"/>
      <c r="G2" s="83"/>
      <c r="H2" s="62"/>
      <c r="I2" s="78"/>
      <c r="K2" s="26"/>
      <c r="L2" s="25"/>
      <c r="M2" s="25"/>
      <c r="N2" s="27"/>
    </row>
    <row r="3" spans="1:14" ht="13.5" customHeight="1" x14ac:dyDescent="0.25">
      <c r="E3" s="35" t="s">
        <v>34</v>
      </c>
      <c r="F3" s="36"/>
      <c r="H3" s="39" t="s">
        <v>37</v>
      </c>
    </row>
    <row r="4" spans="1:14" ht="13.5" customHeight="1" x14ac:dyDescent="0.25">
      <c r="F4" s="37"/>
      <c r="H4" s="39" t="s">
        <v>38</v>
      </c>
    </row>
    <row r="5" spans="1:14" ht="13.5" customHeight="1" x14ac:dyDescent="0.25">
      <c r="F5" s="38"/>
      <c r="H5" s="39" t="s">
        <v>39</v>
      </c>
    </row>
    <row r="6" spans="1:14" ht="18" customHeight="1" x14ac:dyDescent="0.25">
      <c r="E6" s="24"/>
    </row>
    <row r="7" spans="1:14" s="3" customFormat="1" x14ac:dyDescent="0.25">
      <c r="A7" s="75" t="s">
        <v>20</v>
      </c>
      <c r="B7" s="76"/>
      <c r="C7" s="76"/>
      <c r="D7" s="76"/>
      <c r="E7" s="77"/>
      <c r="F7" s="88" t="s">
        <v>19</v>
      </c>
      <c r="G7" s="89"/>
      <c r="H7" s="89"/>
      <c r="I7" s="89"/>
      <c r="J7" s="89"/>
      <c r="K7" s="89"/>
      <c r="L7" s="89"/>
      <c r="M7" s="89"/>
      <c r="N7" s="90"/>
    </row>
    <row r="8" spans="1:14" s="3" customFormat="1" ht="90" x14ac:dyDescent="0.25">
      <c r="A8" s="14" t="s">
        <v>0</v>
      </c>
      <c r="B8" s="15" t="s">
        <v>1</v>
      </c>
      <c r="C8" s="15" t="s">
        <v>21</v>
      </c>
      <c r="D8" s="15" t="s">
        <v>22</v>
      </c>
      <c r="E8" s="20" t="s">
        <v>18</v>
      </c>
      <c r="F8" s="19" t="s">
        <v>33</v>
      </c>
      <c r="G8" s="15" t="s">
        <v>54</v>
      </c>
      <c r="H8" s="16" t="s">
        <v>50</v>
      </c>
      <c r="I8" s="15" t="s">
        <v>53</v>
      </c>
      <c r="J8" s="15" t="s">
        <v>17</v>
      </c>
      <c r="K8" s="17" t="s">
        <v>32</v>
      </c>
      <c r="L8" s="15" t="s">
        <v>52</v>
      </c>
      <c r="M8" s="15" t="s">
        <v>16</v>
      </c>
      <c r="N8" s="18" t="s">
        <v>51</v>
      </c>
    </row>
    <row r="9" spans="1:14" x14ac:dyDescent="0.25">
      <c r="A9" s="70" t="s">
        <v>43</v>
      </c>
      <c r="B9" s="10" t="e">
        <f>IF(Tableau4[[#This Row],[Unités de travail]]="","",VLOOKUP(Tableau4[[#This Row],[Unités de travail]],#REF!,2,TRUE))</f>
        <v>#REF!</v>
      </c>
      <c r="C9" s="11"/>
      <c r="D9" s="11" t="s">
        <v>40</v>
      </c>
      <c r="E9" s="84" t="s">
        <v>28</v>
      </c>
      <c r="F9" s="86" t="s">
        <v>8</v>
      </c>
      <c r="G9" s="80">
        <f t="shared" ref="G9:G12" si="0">IF(F9="Mineure",1,IF(F9="Moyenne",2,IF(F9="Importante",4,IF(F9="Très importante",8,0))))</f>
        <v>8</v>
      </c>
      <c r="H9" s="13" t="s">
        <v>15</v>
      </c>
      <c r="I9" s="80">
        <f t="shared" ref="I9:I12" si="1">IF(H9="Improbable",1,IF(H9="Possible",2,IF(H9="Probable",4,IF(H9="Très probable",8,"0"))))</f>
        <v>8</v>
      </c>
      <c r="J9" s="11"/>
      <c r="K9" s="13" t="s">
        <v>12</v>
      </c>
      <c r="L9" s="12">
        <f>IFERROR(VLOOKUP(Tableau4[[#This Row],[Coefficient d''atténuation :
Très efficace
Efficace
Peu efficace
Inefficace]],{"Très efficace",1;"Efficace",2;"Peu efficace",4;"Inefficace",8},2,FALSE),0)</f>
        <v>1</v>
      </c>
      <c r="M9" s="12">
        <f>G9*I9*L9</f>
        <v>64</v>
      </c>
      <c r="N9" s="10" t="str">
        <f>IFERROR(VLOOKUP(Tableau4[[#This Row],[Calcul criticité]],{1,"FAIBLE PRIORITÉ";8,"PRIORITÉ MOYENNE";32,"HAUTE PRIORITÉ";128,"TRÈS HAUTE PRIORITÉ"},2,TRUE),"")</f>
        <v>HAUTE PRIORITÉ</v>
      </c>
    </row>
    <row r="10" spans="1:14" x14ac:dyDescent="0.25">
      <c r="A10" s="70" t="s">
        <v>44</v>
      </c>
      <c r="B10" s="10" t="e">
        <f>IF(Tableau4[[#This Row],[Unités de travail]]="","",VLOOKUP(Tableau4[[#This Row],[Unités de travail]],#REF!,2,TRUE))</f>
        <v>#REF!</v>
      </c>
      <c r="C10" s="11"/>
      <c r="D10" s="11" t="s">
        <v>41</v>
      </c>
      <c r="E10" s="84" t="s">
        <v>29</v>
      </c>
      <c r="F10" s="86" t="s">
        <v>7</v>
      </c>
      <c r="G10" s="80">
        <f t="shared" si="0"/>
        <v>4</v>
      </c>
      <c r="H10" s="13" t="s">
        <v>10</v>
      </c>
      <c r="I10" s="80">
        <f t="shared" si="1"/>
        <v>2</v>
      </c>
      <c r="J10" s="11"/>
      <c r="K10" s="13" t="s">
        <v>12</v>
      </c>
      <c r="L10" s="12">
        <f>IFERROR(VLOOKUP(Tableau4[[#This Row],[Coefficient d''atténuation :
Très efficace
Efficace
Peu efficace
Inefficace]],{"Très efficace",1;"Efficace",2;"Peu efficace",4;"Inefficace",8},2,FALSE),0)</f>
        <v>1</v>
      </c>
      <c r="M10" s="12">
        <f t="shared" ref="M10:M12" si="2">G10*I10*L10</f>
        <v>8</v>
      </c>
      <c r="N10" s="10" t="str">
        <f>IFERROR(VLOOKUP(Tableau4[[#This Row],[Calcul criticité]],{1,"FAIBLE PRIORITÉ";8,"PRIORITÉ MOYENNE";32,"HAUTE PRIORITÉ";128,"TRÈS HAUTE PRIORITÉ"},2,TRUE),"")</f>
        <v>PRIORITÉ MOYENNE</v>
      </c>
    </row>
    <row r="11" spans="1:14" x14ac:dyDescent="0.25">
      <c r="A11" s="70" t="s">
        <v>45</v>
      </c>
      <c r="B11" s="72" t="e">
        <f>IF(Tableau4[[#This Row],[Unités de travail]]="","",VLOOKUP(Tableau4[[#This Row],[Unités de travail]],#REF!,2,TRUE))</f>
        <v>#REF!</v>
      </c>
      <c r="C11" s="11"/>
      <c r="D11" s="11"/>
      <c r="E11" s="84"/>
      <c r="F11" s="86"/>
      <c r="G11" s="81">
        <f>IF(F11="Mineure",1,IF(F11="Moyenne",2,IF(F11="Importante",4,IF(F11="Très importante",8,0))))</f>
        <v>0</v>
      </c>
      <c r="H11" s="13"/>
      <c r="I11" s="81" t="str">
        <f>IF(H11="Improbable",1,IF(H11="Possible",2,IF(H11="Probable",4,IF(H11="Très probable",8,"0"))))</f>
        <v>0</v>
      </c>
      <c r="J11" s="11"/>
      <c r="K11" s="13"/>
      <c r="L11" s="73">
        <f>IFERROR(VLOOKUP(Tableau4[[#This Row],[Coefficient d''atténuation :
Très efficace
Efficace
Peu efficace
Inefficace]],{"Très efficace",1;"Efficace",2;"Peu efficace",4;"Inefficace",8},2,FALSE),0)</f>
        <v>0</v>
      </c>
      <c r="M11" s="12">
        <f>G11*I11*L11</f>
        <v>0</v>
      </c>
      <c r="N11" s="72" t="str">
        <f>IFERROR(VLOOKUP(Tableau4[[#This Row],[Calcul criticité]],{1,"FAIBLE PRIORITÉ";8,"PRIORITÉ MOYENNE";32,"HAUTE PRIORITÉ";128,"TRÈS HAUTE PRIORITÉ"},2,TRUE),"")</f>
        <v/>
      </c>
    </row>
    <row r="12" spans="1:14" x14ac:dyDescent="0.25">
      <c r="A12" s="70" t="s">
        <v>46</v>
      </c>
      <c r="B12" s="10" t="e">
        <f>IF(Tableau4[[#This Row],[Unités de travail]]="","",VLOOKUP(Tableau4[[#This Row],[Unités de travail]],#REF!,2,TRUE))</f>
        <v>#REF!</v>
      </c>
      <c r="C12" s="11"/>
      <c r="D12" s="11" t="s">
        <v>40</v>
      </c>
      <c r="E12" s="84" t="s">
        <v>28</v>
      </c>
      <c r="F12" s="86" t="s">
        <v>6</v>
      </c>
      <c r="G12" s="80">
        <f t="shared" si="0"/>
        <v>1</v>
      </c>
      <c r="H12" s="13" t="s">
        <v>11</v>
      </c>
      <c r="I12" s="80">
        <f t="shared" si="1"/>
        <v>1</v>
      </c>
      <c r="J12" s="11"/>
      <c r="K12" s="13" t="s">
        <v>14</v>
      </c>
      <c r="L12" s="12">
        <f>IFERROR(VLOOKUP(Tableau4[[#This Row],[Coefficient d''atténuation :
Très efficace
Efficace
Peu efficace
Inefficace]],{"Très efficace",1;"Efficace",2;"Peu efficace",4;"Inefficace",8},2,FALSE),0)</f>
        <v>8</v>
      </c>
      <c r="M12" s="12">
        <f t="shared" si="2"/>
        <v>8</v>
      </c>
      <c r="N12" s="10" t="str">
        <f>IFERROR(VLOOKUP(Tableau4[[#This Row],[Calcul criticité]],{1,"FAIBLE PRIORITÉ";8,"PRIORITÉ MOYENNE";32,"HAUTE PRIORITÉ";128,"TRÈS HAUTE PRIORITÉ"},2,TRUE),"")</f>
        <v>PRIORITÉ MOYENNE</v>
      </c>
    </row>
    <row r="13" spans="1:14" x14ac:dyDescent="0.25">
      <c r="A13" s="70" t="s">
        <v>47</v>
      </c>
      <c r="B13" s="72" t="e">
        <f>IF(Tableau4[[#This Row],[Unités de travail]]="","",VLOOKUP(Tableau4[[#This Row],[Unités de travail]],#REF!,2,TRUE))</f>
        <v>#REF!</v>
      </c>
      <c r="C13" s="11"/>
      <c r="D13" s="11"/>
      <c r="E13" s="84"/>
      <c r="F13" s="86"/>
      <c r="G13" s="81">
        <f>IF(F13="Mineure",1,IF(F13="Moyenne",2,IF(F13="Importante",4,IF(F13="Très importante",8,0))))</f>
        <v>0</v>
      </c>
      <c r="H13" s="13"/>
      <c r="I13" s="81" t="str">
        <f>IF(H13="Improbable",1,IF(H13="Possible",2,IF(H13="Probable",4,IF(H13="Très probable",8,"0"))))</f>
        <v>0</v>
      </c>
      <c r="J13" s="11"/>
      <c r="K13" s="13"/>
      <c r="L13" s="73">
        <f>IFERROR(VLOOKUP(Tableau4[[#This Row],[Coefficient d''atténuation :
Très efficace
Efficace
Peu efficace
Inefficace]],{"Très efficace",1;"Efficace",2;"Peu efficace",4;"Inefficace",8},2,FALSE),0)</f>
        <v>0</v>
      </c>
      <c r="M13" s="12">
        <f>G13*I13*L13</f>
        <v>0</v>
      </c>
      <c r="N13" s="72" t="str">
        <f>IFERROR(VLOOKUP(Tableau4[[#This Row],[Calcul criticité]],{1,"FAIBLE PRIORITÉ";8,"PRIORITÉ MOYENNE";32,"HAUTE PRIORITÉ";128,"TRÈS HAUTE PRIORITÉ"},2,TRUE),"")</f>
        <v/>
      </c>
    </row>
    <row r="14" spans="1:14" x14ac:dyDescent="0.25">
      <c r="A14" s="71" t="s">
        <v>48</v>
      </c>
      <c r="B14" s="63" t="e">
        <f>IF(Tableau4[[#This Row],[Unités de travail]]="","",VLOOKUP(Tableau4[[#This Row],[Unités de travail]],#REF!,2,TRUE))</f>
        <v>#REF!</v>
      </c>
      <c r="C14" s="64"/>
      <c r="D14" s="64"/>
      <c r="E14" s="85" t="s">
        <v>31</v>
      </c>
      <c r="F14" s="87" t="s">
        <v>6</v>
      </c>
      <c r="G14" s="82">
        <f>IF(F14="Mineure",1,IF(F14="Moyenne",2,IF(F14="Importante",4,IF(F14="Très importante",8,0))))</f>
        <v>1</v>
      </c>
      <c r="H14" s="66" t="s">
        <v>9</v>
      </c>
      <c r="I14" s="82">
        <f>IF(H14="Improbable",1,IF(H14="Possible",2,IF(H14="Probable",4,IF(H14="Très probable",8,"0"))))</f>
        <v>4</v>
      </c>
      <c r="J14" s="64"/>
      <c r="K14" s="66" t="s">
        <v>13</v>
      </c>
      <c r="L14" s="65">
        <f>IFERROR(VLOOKUP(Tableau4[[#This Row],[Coefficient d''atténuation :
Très efficace
Efficace
Peu efficace
Inefficace]],{"Très efficace",1;"Efficace",2;"Peu efficace",4;"Inefficace",8},2,FALSE),0)</f>
        <v>2</v>
      </c>
      <c r="M14" s="67">
        <f>G14*I14*L14</f>
        <v>8</v>
      </c>
      <c r="N14" s="63" t="str">
        <f>IFERROR(VLOOKUP(Tableau4[[#This Row],[Calcul criticité]],{1,"FAIBLE PRIORITÉ";8,"PRIORITÉ MOYENNE";32,"HAUTE PRIORITÉ";128,"TRÈS HAUTE PRIORITÉ"},2,TRUE),"")</f>
        <v>PRIORITÉ MOYENNE</v>
      </c>
    </row>
    <row r="15" spans="1:14" x14ac:dyDescent="0.25">
      <c r="A15" s="71" t="s">
        <v>49</v>
      </c>
      <c r="B15" s="63" t="e">
        <f>IF(Tableau4[[#This Row],[Unités de travail]]="","",VLOOKUP(Tableau4[[#This Row],[Unités de travail]],#REF!,2,TRUE))</f>
        <v>#REF!</v>
      </c>
      <c r="C15" s="64"/>
      <c r="D15" s="64"/>
      <c r="E15" s="85" t="s">
        <v>31</v>
      </c>
      <c r="F15" s="87" t="s">
        <v>6</v>
      </c>
      <c r="G15" s="82">
        <f>IF(F15="Mineure",1,IF(F15="Moyenne",2,IF(F15="Importante",4,IF(F15="Très importante",8,0))))</f>
        <v>1</v>
      </c>
      <c r="H15" s="66" t="s">
        <v>9</v>
      </c>
      <c r="I15" s="82">
        <f>IF(H15="Improbable",1,IF(H15="Possible",2,IF(H15="Probable",4,IF(H15="Très probable",8,"0"))))</f>
        <v>4</v>
      </c>
      <c r="J15" s="64"/>
      <c r="K15" s="66" t="s">
        <v>13</v>
      </c>
      <c r="L15" s="65">
        <f>IFERROR(VLOOKUP(Tableau4[[#This Row],[Coefficient d''atténuation :
Très efficace
Efficace
Peu efficace
Inefficace]],{"Très efficace",1;"Efficace",2;"Peu efficace",4;"Inefficace",8},2,FALSE),0)</f>
        <v>2</v>
      </c>
      <c r="M15" s="67">
        <f>G15*I15*L15</f>
        <v>8</v>
      </c>
      <c r="N15" s="63" t="str">
        <f>IFERROR(VLOOKUP(Tableau4[[#This Row],[Calcul criticité]],{1,"FAIBLE PRIORITÉ";8,"PRIORITÉ MOYENNE";32,"HAUTE PRIORITÉ";128,"TRÈS HAUTE PRIORITÉ"},2,TRUE),"")</f>
        <v>PRIORITÉ MOYENNE</v>
      </c>
    </row>
    <row r="16" spans="1:14" x14ac:dyDescent="0.25">
      <c r="A16" s="70" t="s">
        <v>43</v>
      </c>
      <c r="B16" s="72" t="e">
        <f>IF(Tableau4[[#This Row],[Unités de travail]]="","",VLOOKUP(Tableau4[[#This Row],[Unités de travail]],#REF!,2,TRUE))</f>
        <v>#REF!</v>
      </c>
      <c r="C16" s="11"/>
      <c r="D16" s="11"/>
      <c r="E16" s="84"/>
      <c r="F16" s="86"/>
      <c r="G16" s="81">
        <f>IF(F16="Mineure",1,IF(F16="Moyenne",2,IF(F16="Importante",4,IF(F16="Très importante",8,0))))</f>
        <v>0</v>
      </c>
      <c r="H16" s="13"/>
      <c r="I16" s="81" t="str">
        <f>IF(H16="Improbable",1,IF(H16="Possible",2,IF(H16="Probable",4,IF(H16="Très probable",8,"0"))))</f>
        <v>0</v>
      </c>
      <c r="J16" s="11"/>
      <c r="K16" s="13"/>
      <c r="L16" s="73">
        <f>IFERROR(VLOOKUP(Tableau4[[#This Row],[Coefficient d''atténuation :
Très efficace
Efficace
Peu efficace
Inefficace]],{"Très efficace",1;"Efficace",2;"Peu efficace",4;"Inefficace",8},2,FALSE),0)</f>
        <v>0</v>
      </c>
      <c r="M16" s="12">
        <f>G16*I16*L16</f>
        <v>0</v>
      </c>
      <c r="N16" s="72" t="str">
        <f>IFERROR(VLOOKUP(Tableau4[[#This Row],[Calcul criticité]],{1,"FAIBLE PRIORITÉ";8,"PRIORITÉ MOYENNE";32,"HAUTE PRIORITÉ";128,"TRÈS HAUTE PRIORITÉ"},2,TRUE),"")</f>
        <v/>
      </c>
    </row>
    <row r="17" spans="1:14" x14ac:dyDescent="0.25">
      <c r="A17" s="70" t="s">
        <v>46</v>
      </c>
      <c r="B17" s="72" t="e">
        <f>IF(Tableau4[[#This Row],[Unités de travail]]="","",VLOOKUP(Tableau4[[#This Row],[Unités de travail]],#REF!,2,TRUE))</f>
        <v>#REF!</v>
      </c>
      <c r="C17" s="11"/>
      <c r="D17" s="11"/>
      <c r="E17" s="84" t="s">
        <v>30</v>
      </c>
      <c r="F17" s="86" t="s">
        <v>6</v>
      </c>
      <c r="G17" s="81">
        <f>IF(F17="Mineure",1,IF(F17="Moyenne",2,IF(F17="Importante",4,IF(F17="Très importante",8,0))))</f>
        <v>1</v>
      </c>
      <c r="H17" s="13" t="s">
        <v>9</v>
      </c>
      <c r="I17" s="81">
        <f>IF(H17="Improbable",1,IF(H17="Possible",2,IF(H17="Probable",4,IF(H17="Très probable",8,"0"))))</f>
        <v>4</v>
      </c>
      <c r="J17" s="11" t="s">
        <v>42</v>
      </c>
      <c r="K17" s="13" t="s">
        <v>12</v>
      </c>
      <c r="L17" s="73">
        <f>IFERROR(VLOOKUP(Tableau4[[#This Row],[Coefficient d''atténuation :
Très efficace
Efficace
Peu efficace
Inefficace]],{"Très efficace",1;"Efficace",2;"Peu efficace",4;"Inefficace",8},2,FALSE),0)</f>
        <v>1</v>
      </c>
      <c r="M17" s="12">
        <f>G17*I17*L17</f>
        <v>4</v>
      </c>
      <c r="N17" s="72" t="str">
        <f>IFERROR(VLOOKUP(Tableau4[[#This Row],[Calcul criticité]],{1,"FAIBLE PRIORITÉ";8,"PRIORITÉ MOYENNE";32,"HAUTE PRIORITÉ";128,"TRÈS HAUTE PRIORITÉ"},2,TRUE),"")</f>
        <v>FAIBLE PRIORITÉ</v>
      </c>
    </row>
    <row r="18" spans="1:14" x14ac:dyDescent="0.25">
      <c r="A18" s="70" t="s">
        <v>45</v>
      </c>
      <c r="B18" s="72" t="e">
        <f>IF(Tableau4[[#This Row],[Unités de travail]]="","",VLOOKUP(Tableau4[[#This Row],[Unités de travail]],#REF!,2,TRUE))</f>
        <v>#REF!</v>
      </c>
      <c r="C18" s="11"/>
      <c r="D18" s="11"/>
      <c r="E18" s="84"/>
      <c r="F18" s="86"/>
      <c r="G18" s="81">
        <f>IF(F18="Mineure",1,IF(F18="Moyenne",2,IF(F18="Importante",4,IF(F18="Très importante",8,0))))</f>
        <v>0</v>
      </c>
      <c r="H18" s="13"/>
      <c r="I18" s="81" t="str">
        <f>IF(H18="Improbable",1,IF(H18="Possible",2,IF(H18="Probable",4,IF(H18="Très probable",8,"0"))))</f>
        <v>0</v>
      </c>
      <c r="J18" s="11"/>
      <c r="K18" s="13"/>
      <c r="L18" s="73">
        <f>IFERROR(VLOOKUP(Tableau4[[#This Row],[Coefficient d''atténuation :
Très efficace
Efficace
Peu efficace
Inefficace]],{"Très efficace",1;"Efficace",2;"Peu efficace",4;"Inefficace",8},2,FALSE),0)</f>
        <v>0</v>
      </c>
      <c r="M18" s="12">
        <f>G18*I18*L18</f>
        <v>0</v>
      </c>
      <c r="N18" s="72" t="str">
        <f>IFERROR(VLOOKUP(Tableau4[[#This Row],[Calcul criticité]],{1,"FAIBLE PRIORITÉ";8,"PRIORITÉ MOYENNE";32,"HAUTE PRIORITÉ";128,"TRÈS HAUTE PRIORITÉ"},2,TRUE),"")</f>
        <v/>
      </c>
    </row>
  </sheetData>
  <mergeCells count="3">
    <mergeCell ref="F1:H1"/>
    <mergeCell ref="A7:E7"/>
    <mergeCell ref="F7:N7"/>
  </mergeCells>
  <conditionalFormatting sqref="N1:N6 N8:N1048576">
    <cfRule type="containsText" dxfId="5" priority="5" operator="containsText" text="TRÈS HAUTE PRIORITÉ">
      <formula>NOT(ISERROR(SEARCH("TRÈS HAUTE PRIORITÉ",N1)))</formula>
    </cfRule>
    <cfRule type="containsText" dxfId="4" priority="6" operator="containsText" text="HAUTE PRIORITÉ">
      <formula>NOT(ISERROR(SEARCH("HAUTE PRIORITÉ",N1)))</formula>
    </cfRule>
    <cfRule type="containsText" dxfId="3" priority="7" operator="containsText" text="PRIORITÉ MOYENNE">
      <formula>NOT(ISERROR(SEARCH("PRIORITÉ MOYENNE",N1)))</formula>
    </cfRule>
    <cfRule type="containsText" dxfId="2" priority="8" operator="containsText" text="FAIBLE PRIORITÉ">
      <formula>NOT(ISERROR(SEARCH("FAIBLE PRIORITÉ",N1)))</formula>
    </cfRule>
  </conditionalFormatting>
  <dataValidations count="3">
    <dataValidation type="list" allowBlank="1" showInputMessage="1" showErrorMessage="1" sqref="K9:K18">
      <formula1>"Très efficace, Efficace, Peu efficace, Inefficace"</formula1>
    </dataValidation>
    <dataValidation type="list" allowBlank="1" showInputMessage="1" showErrorMessage="1" sqref="H9:H18">
      <formula1>"Improbable, Possible, Probable, Très probable"</formula1>
    </dataValidation>
    <dataValidation type="list" allowBlank="1" showInputMessage="1" showErrorMessage="1" sqref="F9:F18">
      <formula1>"Mineure, Moyenne, Importante, Très importante"</formula1>
    </dataValidation>
  </dataValidations>
  <printOptions horizontalCentered="1"/>
  <pageMargins left="0.19685039370078741" right="0.19685039370078741" top="0.35433070866141736" bottom="0.74803149606299213" header="0" footer="0.31496062992125984"/>
  <pageSetup paperSize="9" scale="54" orientation="landscape" r:id="rId1"/>
  <headerFooter>
    <oddFooter>&amp;C&amp;9&amp;P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AjoutLigneDessousEval">
                <anchor moveWithCells="1" sizeWithCells="1">
                  <from>
                    <xdr:col>8</xdr:col>
                    <xdr:colOff>0</xdr:colOff>
                    <xdr:row>3</xdr:row>
                    <xdr:rowOff>142875</xdr:rowOff>
                  </from>
                  <to>
                    <xdr:col>10</xdr:col>
                    <xdr:colOff>200025</xdr:colOff>
                    <xdr:row>5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E1:E2 E8:E1048576</xm:sqref>
        </x14:dataValidation>
        <x14:dataValidation type="list" allowBlank="1" showInputMessage="1" showErrorMessage="1">
          <x14:formula1>
            <xm:f>#REF!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17"/>
  <sheetViews>
    <sheetView tabSelected="1" zoomScaleNormal="100" workbookViewId="0">
      <pane ySplit="7" topLeftCell="A8" activePane="bottomLeft" state="frozen"/>
      <selection activeCell="E36" sqref="E36"/>
      <selection pane="bottomLeft" activeCell="A8" sqref="A8:G8"/>
    </sheetView>
  </sheetViews>
  <sheetFormatPr baseColWidth="10" defaultRowHeight="15" x14ac:dyDescent="0.25"/>
  <cols>
    <col min="1" max="1" width="54" style="9" customWidth="1"/>
    <col min="2" max="2" width="30.28515625" style="9" customWidth="1"/>
    <col min="3" max="3" width="39.42578125" style="9" customWidth="1"/>
    <col min="4" max="4" width="20.140625" style="9" customWidth="1"/>
    <col min="5" max="6" width="11.5703125" style="9" customWidth="1"/>
    <col min="7" max="7" width="45.7109375" style="9" customWidth="1"/>
    <col min="8" max="16384" width="11.42578125" style="9"/>
  </cols>
  <sheetData>
    <row r="1" spans="1:7" s="29" customFormat="1" x14ac:dyDescent="0.25">
      <c r="A1" s="28" t="s">
        <v>27</v>
      </c>
      <c r="B1" s="28"/>
      <c r="C1" s="45" t="e">
        <f>#REF!</f>
        <v>#REF!</v>
      </c>
      <c r="F1" s="23" t="s">
        <v>25</v>
      </c>
      <c r="G1" s="44" t="e">
        <f>#REF!</f>
        <v>#REF!</v>
      </c>
    </row>
    <row r="2" spans="1:7" s="7" customFormat="1" ht="19.5" customHeight="1" x14ac:dyDescent="0.2">
      <c r="A2" s="6"/>
      <c r="B2" s="6"/>
      <c r="G2" s="8"/>
    </row>
    <row r="3" spans="1:7" s="7" customFormat="1" ht="12.95" customHeight="1" x14ac:dyDescent="0.2">
      <c r="A3" s="6"/>
      <c r="B3" s="6"/>
      <c r="C3" s="40" t="s">
        <v>35</v>
      </c>
      <c r="D3" s="41"/>
      <c r="E3" s="43" t="s">
        <v>37</v>
      </c>
      <c r="G3" s="8"/>
    </row>
    <row r="4" spans="1:7" s="7" customFormat="1" ht="12.95" customHeight="1" x14ac:dyDescent="0.2">
      <c r="A4" s="6"/>
      <c r="B4" s="6"/>
      <c r="D4" s="42"/>
      <c r="E4" s="43" t="s">
        <v>38</v>
      </c>
      <c r="G4" s="8"/>
    </row>
    <row r="5" spans="1:7" s="7" customFormat="1" ht="19.5" customHeight="1" x14ac:dyDescent="0.2">
      <c r="A5" s="6"/>
      <c r="B5" s="6"/>
      <c r="G5" s="8"/>
    </row>
    <row r="6" spans="1:7" s="29" customFormat="1" ht="22.5" customHeight="1" x14ac:dyDescent="0.25">
      <c r="A6" s="91"/>
      <c r="B6" s="92"/>
      <c r="C6" s="93"/>
      <c r="D6" s="91"/>
      <c r="E6" s="91"/>
      <c r="F6" s="91"/>
      <c r="G6" s="91"/>
    </row>
    <row r="7" spans="1:7" s="34" customFormat="1" ht="22.5" customHeight="1" x14ac:dyDescent="0.25">
      <c r="A7" s="30" t="s">
        <v>2</v>
      </c>
      <c r="B7" s="30" t="s">
        <v>36</v>
      </c>
      <c r="C7" s="33" t="s">
        <v>3</v>
      </c>
      <c r="D7" s="31" t="s">
        <v>4</v>
      </c>
      <c r="E7" s="31" t="s">
        <v>23</v>
      </c>
      <c r="F7" s="31" t="s">
        <v>24</v>
      </c>
      <c r="G7" s="32" t="s">
        <v>5</v>
      </c>
    </row>
    <row r="8" spans="1:7" x14ac:dyDescent="0.25">
      <c r="A8" s="54" t="str">
        <f>'2'!D9</f>
        <v>cantine</v>
      </c>
      <c r="B8" s="55" t="str">
        <f>'2'!E9</f>
        <v>Risques alimentaires</v>
      </c>
      <c r="C8" s="56"/>
      <c r="D8" s="57"/>
      <c r="E8" s="58"/>
      <c r="F8" s="46"/>
      <c r="G8" s="47"/>
    </row>
    <row r="9" spans="1:7" x14ac:dyDescent="0.25">
      <c r="A9" s="54" t="str">
        <f>'2'!D10</f>
        <v>canicule</v>
      </c>
      <c r="B9" s="55" t="str">
        <f>'2'!E10</f>
        <v>Risques climatiques</v>
      </c>
      <c r="C9" s="56"/>
      <c r="D9" s="57"/>
      <c r="E9" s="58"/>
      <c r="F9" s="46"/>
      <c r="G9" s="47"/>
    </row>
    <row r="10" spans="1:7" x14ac:dyDescent="0.25">
      <c r="A10" s="54">
        <f>'2'!D11</f>
        <v>0</v>
      </c>
      <c r="B10" s="55">
        <f>'2'!E11</f>
        <v>0</v>
      </c>
      <c r="C10" s="56"/>
      <c r="D10" s="57"/>
      <c r="E10" s="58"/>
      <c r="F10" s="46"/>
      <c r="G10" s="47"/>
    </row>
    <row r="11" spans="1:7" x14ac:dyDescent="0.25">
      <c r="A11" s="54" t="str">
        <f>'2'!D12</f>
        <v>cantine</v>
      </c>
      <c r="B11" s="55" t="str">
        <f>'2'!E12</f>
        <v>Risques alimentaires</v>
      </c>
      <c r="C11" s="56"/>
      <c r="D11" s="57"/>
      <c r="E11" s="58"/>
      <c r="F11" s="46"/>
      <c r="G11" s="47"/>
    </row>
    <row r="12" spans="1:7" x14ac:dyDescent="0.25">
      <c r="A12" s="54">
        <f>'2'!D13</f>
        <v>0</v>
      </c>
      <c r="B12" s="55">
        <f>'2'!E13</f>
        <v>0</v>
      </c>
      <c r="C12" s="56"/>
      <c r="D12" s="57"/>
      <c r="E12" s="58"/>
      <c r="F12" s="46"/>
      <c r="G12" s="47"/>
    </row>
    <row r="13" spans="1:7" x14ac:dyDescent="0.25">
      <c r="A13" s="54">
        <f>'2'!D14</f>
        <v>0</v>
      </c>
      <c r="B13" s="55" t="str">
        <f>'2'!E14</f>
        <v>Risques d'infestation</v>
      </c>
      <c r="C13" s="56"/>
      <c r="D13" s="57"/>
      <c r="E13" s="58"/>
      <c r="F13" s="46"/>
      <c r="G13" s="47"/>
    </row>
    <row r="14" spans="1:7" x14ac:dyDescent="0.25">
      <c r="A14" s="54">
        <f>'2'!D15</f>
        <v>0</v>
      </c>
      <c r="B14" s="55" t="str">
        <f>'2'!E15</f>
        <v>Risques d'infestation</v>
      </c>
      <c r="C14" s="56"/>
      <c r="D14" s="60"/>
      <c r="E14" s="50"/>
      <c r="F14" s="61"/>
      <c r="G14" s="49"/>
    </row>
    <row r="15" spans="1:7" x14ac:dyDescent="0.25">
      <c r="A15" s="69">
        <f>'2'!D16</f>
        <v>0</v>
      </c>
      <c r="B15" s="68">
        <f>'2'!E16</f>
        <v>0</v>
      </c>
      <c r="C15" s="59"/>
      <c r="D15" s="60"/>
      <c r="E15" s="50"/>
      <c r="F15" s="61"/>
      <c r="G15" s="49"/>
    </row>
    <row r="16" spans="1:7" x14ac:dyDescent="0.25">
      <c r="A16" s="54">
        <f>'2'!D17</f>
        <v>0</v>
      </c>
      <c r="B16" s="55" t="str">
        <f>'2'!E17</f>
        <v>Risques de maltraitance</v>
      </c>
      <c r="C16" s="56"/>
      <c r="D16" s="60"/>
      <c r="E16" s="50"/>
      <c r="F16" s="61"/>
      <c r="G16" s="49"/>
    </row>
    <row r="17" spans="1:7" x14ac:dyDescent="0.25">
      <c r="A17" s="54">
        <f>'2'!D18</f>
        <v>0</v>
      </c>
      <c r="B17" s="55">
        <f>'2'!E18</f>
        <v>0</v>
      </c>
      <c r="C17" s="51"/>
      <c r="D17" s="52"/>
      <c r="E17" s="53"/>
      <c r="F17" s="48"/>
      <c r="G17" s="49"/>
    </row>
  </sheetData>
  <sheetProtection insertRows="0"/>
  <mergeCells count="2">
    <mergeCell ref="A6:B6"/>
    <mergeCell ref="C6:G6"/>
  </mergeCells>
  <printOptions horizontalCentered="1"/>
  <pageMargins left="0.19685039370078741" right="0.19685039370078741" top="0.55118110236220474" bottom="0.74803149606299213" header="0" footer="0.31496062992125984"/>
  <pageSetup paperSize="9" scale="51" fitToHeight="0" orientation="landscape" r:id="rId1"/>
  <headerFooter>
    <oddFooter>&amp;C&amp;9&amp;P /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</vt:lpstr>
      <vt:lpstr>3</vt:lpstr>
      <vt:lpstr>'2'!Impression_des_titres</vt:lpstr>
      <vt:lpstr>'3'!Impression_des_titres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Akilé Saglam</dc:creator>
  <cp:lastModifiedBy>Akilé Saglam</cp:lastModifiedBy>
  <cp:lastPrinted>2018-10-29T12:36:21Z</cp:lastPrinted>
  <dcterms:created xsi:type="dcterms:W3CDTF">2018-10-11T09:38:39Z</dcterms:created>
  <dcterms:modified xsi:type="dcterms:W3CDTF">2018-11-06T10:13:24Z</dcterms:modified>
</cp:coreProperties>
</file>