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ob/Desktop/"/>
    </mc:Choice>
  </mc:AlternateContent>
  <xr:revisionPtr revIDLastSave="0" documentId="13_ncr:1_{94AFD49A-FEC9-A441-8DD9-C0A1036E551D}" xr6:coauthVersionLast="37" xr6:coauthVersionMax="37" xr10:uidLastSave="{00000000-0000-0000-0000-000000000000}"/>
  <bookViews>
    <workbookView xWindow="20560" yWindow="1240" windowWidth="28100" windowHeight="27340" tabRatio="185" xr2:uid="{00000000-000D-0000-FFFF-FFFF00000000}"/>
  </bookViews>
  <sheets>
    <sheet name="PROPAL" sheetId="3" r:id="rId1"/>
  </sheets>
  <definedNames>
    <definedName name="_xlnm._FilterDatabase" localSheetId="0" hidden="1">PROPAL!$A$9:$T$9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G11" i="3" l="1"/>
  <c r="G13" i="3"/>
  <c r="G12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E11" i="3"/>
  <c r="E10" i="3"/>
  <c r="A42" i="3"/>
  <c r="E14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3" i="3"/>
  <c r="E12" i="3"/>
  <c r="D7" i="3" l="1"/>
  <c r="D6" i="3"/>
  <c r="D5" i="3"/>
  <c r="D4" i="3"/>
  <c r="D3" i="3"/>
  <c r="D2" i="3"/>
  <c r="AA14" i="3" l="1"/>
  <c r="T36" i="3"/>
  <c r="S36" i="3"/>
  <c r="R36" i="3"/>
  <c r="Q36" i="3"/>
  <c r="P36" i="3"/>
  <c r="O36" i="3"/>
  <c r="N36" i="3"/>
  <c r="K36" i="3"/>
  <c r="H36" i="3"/>
  <c r="T35" i="3"/>
  <c r="S35" i="3"/>
  <c r="R35" i="3"/>
  <c r="Q35" i="3"/>
  <c r="P35" i="3"/>
  <c r="P37" i="3" s="1"/>
  <c r="O35" i="3"/>
  <c r="O37" i="3" s="1"/>
  <c r="N35" i="3"/>
  <c r="K35" i="3"/>
  <c r="H35" i="3"/>
  <c r="D36" i="3"/>
  <c r="D35" i="3"/>
  <c r="S33" i="3"/>
  <c r="Q33" i="3"/>
  <c r="T32" i="3"/>
  <c r="S32" i="3"/>
  <c r="R32" i="3"/>
  <c r="Q32" i="3"/>
  <c r="P32" i="3"/>
  <c r="O32" i="3"/>
  <c r="N32" i="3"/>
  <c r="K32" i="3"/>
  <c r="H32" i="3"/>
  <c r="H33" i="3" s="1"/>
  <c r="T31" i="3"/>
  <c r="S31" i="3"/>
  <c r="R31" i="3"/>
  <c r="Q31" i="3"/>
  <c r="P31" i="3"/>
  <c r="P33" i="3" s="1"/>
  <c r="O31" i="3"/>
  <c r="O33" i="3" s="1"/>
  <c r="N31" i="3"/>
  <c r="N33" i="3" s="1"/>
  <c r="K31" i="3"/>
  <c r="K33" i="3" s="1"/>
  <c r="H31" i="3"/>
  <c r="D32" i="3"/>
  <c r="D31" i="3"/>
  <c r="AA16" i="3"/>
  <c r="AA15" i="3"/>
  <c r="AA17" i="3"/>
  <c r="V27" i="3"/>
  <c r="V26" i="3"/>
  <c r="V25" i="3"/>
  <c r="V24" i="3"/>
  <c r="V23" i="3"/>
  <c r="V22" i="3"/>
  <c r="V21" i="3"/>
  <c r="V20" i="3"/>
  <c r="V19" i="3"/>
  <c r="V18" i="3"/>
  <c r="V17" i="3"/>
  <c r="V16" i="3"/>
  <c r="V15" i="3"/>
  <c r="V14" i="3"/>
  <c r="V13" i="3"/>
  <c r="V12" i="3"/>
  <c r="V11" i="3"/>
  <c r="V10" i="3"/>
  <c r="AC7" i="3"/>
  <c r="AC6" i="3"/>
  <c r="AC5" i="3"/>
  <c r="AC4" i="3"/>
  <c r="AC3" i="3"/>
  <c r="AC2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Q37" i="3" l="1"/>
  <c r="S37" i="3"/>
  <c r="R37" i="3"/>
  <c r="R33" i="3"/>
  <c r="T37" i="3"/>
  <c r="T33" i="3"/>
  <c r="N37" i="3"/>
  <c r="D37" i="3"/>
  <c r="K37" i="3"/>
  <c r="H37" i="3"/>
  <c r="D33" i="3"/>
</calcChain>
</file>

<file path=xl/sharedStrings.xml><?xml version="1.0" encoding="utf-8"?>
<sst xmlns="http://schemas.openxmlformats.org/spreadsheetml/2006/main" count="177" uniqueCount="82">
  <si>
    <t>Fonction</t>
  </si>
  <si>
    <t>CTC</t>
  </si>
  <si>
    <t>CONTROLEUR ZELIO</t>
  </si>
  <si>
    <t>DETECTION</t>
  </si>
  <si>
    <t>PROTECT. CDE PUISSANCE</t>
  </si>
  <si>
    <t>SECURITE MACHINE</t>
  </si>
  <si>
    <t>VARATION de VITESSE</t>
  </si>
  <si>
    <t>eDiag</t>
  </si>
  <si>
    <t>DATA CENTER</t>
  </si>
  <si>
    <t>EFFICACITE ENERGETIQUE</t>
  </si>
  <si>
    <t>BRANDON</t>
  </si>
  <si>
    <t>WILLIAM</t>
  </si>
  <si>
    <t>LORIS</t>
  </si>
  <si>
    <t>LAURENT</t>
  </si>
  <si>
    <t>MAXIME</t>
  </si>
  <si>
    <t>CHRISTOPHE</t>
  </si>
  <si>
    <t>PHILIPPE</t>
  </si>
  <si>
    <t>DANIEL</t>
  </si>
  <si>
    <t>Compétence Individuelle</t>
  </si>
  <si>
    <t>Transmet - référent – maitrise</t>
  </si>
  <si>
    <t>Maitrise</t>
  </si>
  <si>
    <t>Autonome traite le courant - applique</t>
  </si>
  <si>
    <t>A reçu la formation ou monte en compétence - débute</t>
  </si>
  <si>
    <t>Pas de connaissance</t>
  </si>
  <si>
    <t>Avant-vente</t>
  </si>
  <si>
    <t>Après-vente</t>
  </si>
  <si>
    <t>entendu parlé mais non autonome</t>
  </si>
  <si>
    <t>CTCS</t>
  </si>
  <si>
    <t>Compétences BFO</t>
  </si>
  <si>
    <t>BOIS BRANDON</t>
  </si>
  <si>
    <t>BUSSE WILLIAM</t>
  </si>
  <si>
    <t>COPPO LORIS</t>
  </si>
  <si>
    <t>ERNIS LAURENT</t>
  </si>
  <si>
    <t>ZUCCHERINI MAXIME</t>
  </si>
  <si>
    <t>CANOVA CHRISTOPHE</t>
  </si>
  <si>
    <t>PANEL WILLIAM</t>
  </si>
  <si>
    <t>PREL PHILIPPE</t>
  </si>
  <si>
    <t>LEROY DANIEL</t>
  </si>
  <si>
    <t>EVLINK 
( borne de recharge )</t>
  </si>
  <si>
    <t>Specialité</t>
  </si>
  <si>
    <t xml:space="preserve">Nom </t>
  </si>
  <si>
    <t>CONNECTIQUE
CABLAGE CONTRÔLE RELAIS</t>
  </si>
  <si>
    <t>Team</t>
  </si>
  <si>
    <t>Niveau</t>
  </si>
  <si>
    <t>%</t>
  </si>
  <si>
    <t>nbre total de compétence</t>
  </si>
  <si>
    <t>Note Maximale Niveau/ nbre competence</t>
  </si>
  <si>
    <t>Montée 
en compétence</t>
  </si>
  <si>
    <r>
      <t xml:space="preserve">Niveau individuelle
Globale constaté
</t>
    </r>
    <r>
      <rPr>
        <i/>
        <sz val="11"/>
        <color theme="0"/>
        <rFont val="Calibri"/>
        <family val="2"/>
        <scheme val="minor"/>
      </rPr>
      <t>(Niveau de 0 à 60)</t>
    </r>
  </si>
  <si>
    <r>
      <t xml:space="preserve">Specialité
</t>
    </r>
    <r>
      <rPr>
        <i/>
        <sz val="10"/>
        <color theme="0"/>
        <rFont val="Arial"/>
        <family val="2"/>
      </rPr>
      <t>(N!veau: 1 à 5)</t>
    </r>
  </si>
  <si>
    <t>Equipe de 10 personnes</t>
  </si>
  <si>
    <t>Equipe de 4 personnes</t>
  </si>
  <si>
    <r>
      <t xml:space="preserve">Global </t>
    </r>
    <r>
      <rPr>
        <i/>
        <sz val="11"/>
        <color theme="1"/>
        <rFont val="Calibri"/>
        <family val="2"/>
        <scheme val="minor"/>
      </rPr>
      <t>(sur une base de 40)</t>
    </r>
  </si>
  <si>
    <r>
      <t xml:space="preserve">Global </t>
    </r>
    <r>
      <rPr>
        <i/>
        <sz val="11"/>
        <color theme="1"/>
        <rFont val="Calibri"/>
        <family val="2"/>
        <scheme val="minor"/>
      </rPr>
      <t>((sur une base de 100))</t>
    </r>
  </si>
  <si>
    <t>en %</t>
  </si>
  <si>
    <t>Niveau compétences 
Globales (par Equipe)</t>
  </si>
  <si>
    <t>NIVEAU REQUIS</t>
  </si>
  <si>
    <t>MONTEE EN COMPETENCE</t>
  </si>
  <si>
    <t>sans connaissance</t>
  </si>
  <si>
    <t>notions</t>
  </si>
  <si>
    <t>formé</t>
  </si>
  <si>
    <t>autonome</t>
  </si>
  <si>
    <t>maitrise</t>
  </si>
  <si>
    <t>referent</t>
  </si>
  <si>
    <t>Niveau compétence
Acquis</t>
  </si>
  <si>
    <t>Niveau Requis</t>
  </si>
  <si>
    <t>Montée een compétence</t>
  </si>
  <si>
    <t>PAUL</t>
  </si>
  <si>
    <t>EXPERT</t>
  </si>
  <si>
    <t>Formation continue</t>
  </si>
  <si>
    <t>Autonome</t>
  </si>
  <si>
    <t>référent</t>
  </si>
  <si>
    <t>&lt;</t>
  </si>
  <si>
    <t>&gt; &lt; =</t>
  </si>
  <si>
    <t>SI Niveau &gt;4 et Niveau requis &gt;= 3 alors Référent</t>
  </si>
  <si>
    <t>SI Niveau =3 ET Niveau requis=3 alors Autonome</t>
  </si>
  <si>
    <t>SI Niveau &gt;= 3 ET Niveau requis=3 alors Maitrise</t>
  </si>
  <si>
    <t>SI Niveau(D10) &lt;=2 ET Niveau requis (F10)=3 alors (G10) Formation continue</t>
  </si>
  <si>
    <t>&lt;=4</t>
  </si>
  <si>
    <t>&gt;=5</t>
  </si>
  <si>
    <t>&gt; 3</t>
  </si>
  <si>
    <t>&lt; 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</si>
</sst>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1"/>
      <name val="Calibri"/>
      <family val="2"/>
      <scheme val="minor"/>
    </font>
    <font>
      <sz val="10"/>
      <color theme="0"/>
      <name val="Arial"/>
      <family val="2"/>
    </font>
    <font>
      <sz val="8"/>
      <color theme="0"/>
      <name val="Arial"/>
      <family val="2"/>
    </font>
    <font>
      <sz val="8"/>
      <color theme="1" tint="0.34998626667073579"/>
      <name val="Arial"/>
      <family val="2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i/>
      <sz val="11"/>
      <color theme="0"/>
      <name val="Calibri"/>
      <family val="2"/>
      <scheme val="minor"/>
    </font>
    <font>
      <i/>
      <sz val="10"/>
      <color theme="0"/>
      <name val="Arial"/>
      <family val="2"/>
    </font>
    <font>
      <sz val="10"/>
      <color theme="1" tint="0.14999847407452621"/>
      <name val="Arial"/>
      <family val="2"/>
    </font>
    <font>
      <i/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6"/>
      <color theme="0"/>
      <name val="Calibri"/>
      <family val="2"/>
      <scheme val="minor"/>
    </font>
    <font>
      <b/>
      <sz val="14"/>
      <color rgb="FF303030"/>
      <name val="Arial"/>
      <family val="2"/>
    </font>
    <font>
      <sz val="9"/>
      <color theme="0"/>
      <name val="Arial"/>
      <family val="2"/>
    </font>
    <font>
      <sz val="15"/>
      <color rgb="FF141414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6"/>
      <color rgb="FF303030"/>
      <name val="Consolas"/>
      <family val="2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rgb="FF00D100"/>
        <bgColor indexed="64"/>
      </patternFill>
    </fill>
    <fill>
      <patternFill patternType="solid">
        <fgColor rgb="FFA6FB41"/>
        <bgColor indexed="64"/>
      </patternFill>
    </fill>
    <fill>
      <patternFill patternType="solid">
        <fgColor rgb="FF75D2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FA41"/>
        <bgColor indexed="64"/>
      </patternFill>
    </fill>
    <fill>
      <patternFill patternType="solid">
        <fgColor rgb="FFC0000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indexed="64"/>
      </right>
      <top/>
      <bottom/>
      <diagonal/>
    </border>
    <border>
      <left style="medium">
        <color theme="1" tint="0.499984740745262"/>
      </left>
      <right style="thin">
        <color indexed="64"/>
      </right>
      <top/>
      <bottom style="medium">
        <color theme="1" tint="0.499984740745262"/>
      </bottom>
      <diagonal/>
    </border>
    <border>
      <left style="thin">
        <color indexed="64"/>
      </left>
      <right style="medium">
        <color theme="1" tint="0.499984740745262"/>
      </right>
      <top style="thin">
        <color indexed="64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/>
      <bottom/>
      <diagonal/>
    </border>
    <border>
      <left style="medium">
        <color theme="1" tint="0.499984740745262"/>
      </left>
      <right/>
      <top style="thin">
        <color indexed="64"/>
      </top>
      <bottom/>
      <diagonal/>
    </border>
    <border>
      <left style="medium">
        <color theme="1" tint="0.499984740745262"/>
      </left>
      <right/>
      <top/>
      <bottom style="thin">
        <color indexed="64"/>
      </bottom>
      <diagonal/>
    </border>
    <border>
      <left style="medium">
        <color theme="1" tint="0.499984740745262"/>
      </left>
      <right style="thin">
        <color indexed="64"/>
      </right>
      <top style="medium">
        <color theme="1" tint="0.499984740745262"/>
      </top>
      <bottom/>
      <diagonal/>
    </border>
    <border>
      <left style="thin">
        <color indexed="64"/>
      </left>
      <right style="medium">
        <color theme="1" tint="0.499984740745262"/>
      </right>
      <top style="medium">
        <color theme="1" tint="0.499984740745262"/>
      </top>
      <bottom style="thin">
        <color indexed="64"/>
      </bottom>
      <diagonal/>
    </border>
    <border>
      <left style="thin">
        <color indexed="64"/>
      </left>
      <right/>
      <top style="medium">
        <color theme="1" tint="0.49998474074526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 tint="0.499984740745262"/>
      </bottom>
      <diagonal/>
    </border>
    <border>
      <left style="medium">
        <color theme="1" tint="0.499984740745262"/>
      </left>
      <right/>
      <top/>
      <bottom style="medium">
        <color theme="1" tint="0.499984740745262"/>
      </bottom>
      <diagonal/>
    </border>
    <border>
      <left style="thin">
        <color indexed="64"/>
      </left>
      <right/>
      <top/>
      <bottom/>
      <diagonal/>
    </border>
    <border>
      <left style="medium">
        <color theme="1" tint="0.249977111117893"/>
      </left>
      <right style="medium">
        <color theme="1" tint="0.249977111117893"/>
      </right>
      <top style="medium">
        <color theme="1" tint="0.249977111117893"/>
      </top>
      <bottom/>
      <diagonal/>
    </border>
    <border>
      <left style="medium">
        <color theme="1" tint="0.249977111117893"/>
      </left>
      <right style="medium">
        <color theme="1" tint="0.249977111117893"/>
      </right>
      <top style="medium">
        <color theme="1" tint="0.499984740745262"/>
      </top>
      <bottom style="thin">
        <color indexed="64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indexed="64"/>
      </top>
      <bottom style="medium">
        <color theme="1" tint="0.499984740745262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indexed="64"/>
      </top>
      <bottom style="medium">
        <color theme="1" tint="0.249977111117893"/>
      </bottom>
      <diagonal/>
    </border>
    <border>
      <left/>
      <right/>
      <top style="medium">
        <color theme="1" tint="0.499984740745262"/>
      </top>
      <bottom style="thin">
        <color indexed="64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indexed="64"/>
      </bottom>
      <diagonal/>
    </border>
    <border>
      <left/>
      <right style="medium">
        <color theme="1" tint="0.499984740745262"/>
      </right>
      <top style="thin">
        <color indexed="64"/>
      </top>
      <bottom style="medium">
        <color theme="1" tint="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 tint="0.249977111117893"/>
      </left>
      <right style="thin">
        <color theme="1" tint="0.249977111117893"/>
      </right>
      <top style="medium">
        <color theme="1" tint="0.249977111117893"/>
      </top>
      <bottom style="medium">
        <color theme="1" tint="0.249977111117893"/>
      </bottom>
      <diagonal/>
    </border>
    <border>
      <left style="medium">
        <color theme="1" tint="0.249977111117893"/>
      </left>
      <right style="thin">
        <color theme="1" tint="0.249977111117893"/>
      </right>
      <top style="medium">
        <color theme="1" tint="0.249977111117893"/>
      </top>
      <bottom style="medium">
        <color theme="1" tint="0.249977111117893"/>
      </bottom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 style="medium">
        <color theme="1" tint="0.249977111117893"/>
      </left>
      <right/>
      <top/>
      <bottom style="medium">
        <color theme="1" tint="0.249977111117893"/>
      </bottom>
      <diagonal/>
    </border>
    <border>
      <left/>
      <right style="medium">
        <color theme="1" tint="0.249977111117893"/>
      </right>
      <top style="medium">
        <color theme="1" tint="0.499984740745262"/>
      </top>
      <bottom style="thin">
        <color indexed="64"/>
      </bottom>
      <diagonal/>
    </border>
    <border>
      <left/>
      <right style="medium">
        <color theme="1" tint="0.249977111117893"/>
      </right>
      <top style="thin">
        <color indexed="64"/>
      </top>
      <bottom style="medium">
        <color theme="1" tint="0.499984740745262"/>
      </bottom>
      <diagonal/>
    </border>
    <border>
      <left/>
      <right style="medium">
        <color theme="1" tint="0.249977111117893"/>
      </right>
      <top style="thin">
        <color indexed="64"/>
      </top>
      <bottom style="medium">
        <color theme="1" tint="0.249977111117893"/>
      </bottom>
      <diagonal/>
    </border>
    <border>
      <left/>
      <right style="medium">
        <color theme="1" tint="0.249977111117893"/>
      </right>
      <top style="medium">
        <color theme="1" tint="0.249977111117893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theme="1" tint="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theme="1" tint="0.499984740745262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6">
    <xf numFmtId="0" fontId="0" fillId="0" borderId="0" xfId="0"/>
    <xf numFmtId="0" fontId="0" fillId="0" borderId="0" xfId="0" applyAlignment="1">
      <alignment horizontal="left"/>
    </xf>
    <xf numFmtId="0" fontId="3" fillId="13" borderId="10" xfId="0" applyFont="1" applyFill="1" applyBorder="1" applyAlignment="1">
      <alignment vertical="center"/>
    </xf>
    <xf numFmtId="0" fontId="3" fillId="13" borderId="3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2" fillId="6" borderId="13" xfId="0" applyFont="1" applyFill="1" applyBorder="1" applyAlignment="1">
      <alignment vertical="center" wrapText="1"/>
    </xf>
    <xf numFmtId="0" fontId="2" fillId="11" borderId="13" xfId="0" applyFont="1" applyFill="1" applyBorder="1" applyAlignment="1">
      <alignment vertical="center" wrapText="1"/>
    </xf>
    <xf numFmtId="0" fontId="0" fillId="0" borderId="13" xfId="0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 wrapText="1"/>
    </xf>
    <xf numFmtId="0" fontId="2" fillId="8" borderId="19" xfId="0" applyFont="1" applyFill="1" applyBorder="1" applyAlignment="1">
      <alignment horizontal="left" vertical="center"/>
    </xf>
    <xf numFmtId="0" fontId="2" fillId="12" borderId="20" xfId="0" applyFont="1" applyFill="1" applyBorder="1" applyAlignment="1">
      <alignment horizontal="left" vertical="center"/>
    </xf>
    <xf numFmtId="0" fontId="6" fillId="17" borderId="23" xfId="0" applyFont="1" applyFill="1" applyBorder="1" applyAlignment="1">
      <alignment horizontal="center" vertical="center" wrapText="1"/>
    </xf>
    <xf numFmtId="0" fontId="6" fillId="17" borderId="23" xfId="0" applyFont="1" applyFill="1" applyBorder="1" applyAlignment="1">
      <alignment horizontal="left" vertical="center"/>
    </xf>
    <xf numFmtId="0" fontId="7" fillId="16" borderId="23" xfId="0" applyFont="1" applyFill="1" applyBorder="1" applyAlignment="1">
      <alignment horizontal="left" vertical="center"/>
    </xf>
    <xf numFmtId="0" fontId="8" fillId="5" borderId="5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11" borderId="25" xfId="0" applyFont="1" applyFill="1" applyBorder="1" applyAlignment="1">
      <alignment horizontal="center" vertical="center"/>
    </xf>
    <xf numFmtId="0" fontId="2" fillId="11" borderId="26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left" vertical="center"/>
    </xf>
    <xf numFmtId="0" fontId="5" fillId="3" borderId="12" xfId="0" applyFont="1" applyFill="1" applyBorder="1" applyAlignment="1">
      <alignment horizontal="left" vertical="center"/>
    </xf>
    <xf numFmtId="0" fontId="2" fillId="10" borderId="19" xfId="0" applyFont="1" applyFill="1" applyBorder="1" applyAlignment="1">
      <alignment horizontal="left" vertical="center" wrapText="1"/>
    </xf>
    <xf numFmtId="0" fontId="2" fillId="6" borderId="20" xfId="0" applyFont="1" applyFill="1" applyBorder="1" applyAlignment="1">
      <alignment horizontal="left" vertical="center"/>
    </xf>
    <xf numFmtId="0" fontId="8" fillId="5" borderId="5" xfId="0" applyFont="1" applyFill="1" applyBorder="1" applyAlignment="1">
      <alignment horizontal="center" vertical="top" wrapText="1"/>
    </xf>
    <xf numFmtId="0" fontId="2" fillId="8" borderId="19" xfId="0" applyFont="1" applyFill="1" applyBorder="1" applyAlignment="1">
      <alignment horizontal="center"/>
    </xf>
    <xf numFmtId="0" fontId="2" fillId="12" borderId="30" xfId="0" applyFont="1" applyFill="1" applyBorder="1" applyAlignment="1">
      <alignment horizontal="left" vertical="center"/>
    </xf>
    <xf numFmtId="0" fontId="2" fillId="12" borderId="30" xfId="0" applyFont="1" applyFill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0" fillId="0" borderId="32" xfId="0" applyBorder="1" applyAlignment="1">
      <alignment horizontal="left"/>
    </xf>
    <xf numFmtId="0" fontId="2" fillId="8" borderId="27" xfId="0" applyFont="1" applyFill="1" applyBorder="1" applyAlignment="1">
      <alignment horizontal="left" vertical="center"/>
    </xf>
    <xf numFmtId="0" fontId="2" fillId="12" borderId="6" xfId="0" applyFont="1" applyFill="1" applyBorder="1" applyAlignment="1">
      <alignment horizontal="left" vertical="center"/>
    </xf>
    <xf numFmtId="0" fontId="3" fillId="13" borderId="10" xfId="0" applyFont="1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6" fillId="17" borderId="23" xfId="0" applyFont="1" applyFill="1" applyBorder="1" applyAlignment="1">
      <alignment horizontal="center" vertical="center"/>
    </xf>
    <xf numFmtId="0" fontId="7" fillId="16" borderId="23" xfId="0" applyFont="1" applyFill="1" applyBorder="1" applyAlignment="1">
      <alignment horizontal="center" vertical="center"/>
    </xf>
    <xf numFmtId="0" fontId="6" fillId="5" borderId="23" xfId="0" applyFont="1" applyFill="1" applyBorder="1" applyAlignment="1">
      <alignment horizontal="center" vertical="center" wrapText="1"/>
    </xf>
    <xf numFmtId="0" fontId="6" fillId="19" borderId="23" xfId="0" applyFont="1" applyFill="1" applyBorder="1" applyAlignment="1">
      <alignment horizontal="left" vertical="center"/>
    </xf>
    <xf numFmtId="0" fontId="6" fillId="19" borderId="23" xfId="0" applyFont="1" applyFill="1" applyBorder="1" applyAlignment="1">
      <alignment horizontal="center" vertical="center" wrapText="1"/>
    </xf>
    <xf numFmtId="0" fontId="6" fillId="20" borderId="23" xfId="0" applyFont="1" applyFill="1" applyBorder="1" applyAlignment="1">
      <alignment horizontal="left" vertical="center"/>
    </xf>
    <xf numFmtId="0" fontId="6" fillId="20" borderId="23" xfId="0" applyFont="1" applyFill="1" applyBorder="1" applyAlignment="1">
      <alignment horizontal="center" vertical="center" wrapText="1"/>
    </xf>
    <xf numFmtId="0" fontId="2" fillId="4" borderId="35" xfId="0" applyFont="1" applyFill="1" applyBorder="1" applyAlignment="1">
      <alignment horizontal="center" vertical="center"/>
    </xf>
    <xf numFmtId="0" fontId="2" fillId="11" borderId="36" xfId="0" applyFont="1" applyFill="1" applyBorder="1" applyAlignment="1">
      <alignment horizontal="center" vertical="center"/>
    </xf>
    <xf numFmtId="0" fontId="2" fillId="11" borderId="37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6" fillId="5" borderId="38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7" borderId="40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7" borderId="42" xfId="0" applyFont="1" applyFill="1" applyBorder="1" applyAlignment="1">
      <alignment horizontal="center" vertical="center"/>
    </xf>
    <xf numFmtId="0" fontId="17" fillId="5" borderId="39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/>
    </xf>
    <xf numFmtId="0" fontId="6" fillId="17" borderId="23" xfId="0" applyFont="1" applyFill="1" applyBorder="1" applyAlignment="1">
      <alignment horizontal="left" vertical="center" wrapText="1"/>
    </xf>
    <xf numFmtId="0" fontId="4" fillId="0" borderId="31" xfId="0" applyFont="1" applyBorder="1" applyAlignment="1">
      <alignment horizontal="left" vertical="center"/>
    </xf>
    <xf numFmtId="0" fontId="8" fillId="5" borderId="5" xfId="0" applyFont="1" applyFill="1" applyBorder="1" applyAlignment="1">
      <alignment horizontal="left" vertical="center" wrapText="1"/>
    </xf>
    <xf numFmtId="0" fontId="18" fillId="0" borderId="0" xfId="0" applyFont="1"/>
    <xf numFmtId="0" fontId="0" fillId="3" borderId="0" xfId="0" applyFont="1" applyFill="1" applyAlignment="1">
      <alignment horizontal="left"/>
    </xf>
    <xf numFmtId="0" fontId="19" fillId="3" borderId="39" xfId="0" applyFont="1" applyFill="1" applyBorder="1" applyAlignment="1">
      <alignment horizontal="center" vertical="center" wrapText="1"/>
    </xf>
    <xf numFmtId="0" fontId="20" fillId="3" borderId="23" xfId="0" applyFont="1" applyFill="1" applyBorder="1" applyAlignment="1">
      <alignment horizontal="center" vertical="center" wrapText="1"/>
    </xf>
    <xf numFmtId="0" fontId="20" fillId="3" borderId="3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16" fillId="0" borderId="2" xfId="0" applyFont="1" applyBorder="1"/>
    <xf numFmtId="0" fontId="2" fillId="7" borderId="40" xfId="0" quotePrefix="1" applyFont="1" applyFill="1" applyBorder="1" applyAlignment="1">
      <alignment horizontal="center" vertical="center"/>
    </xf>
    <xf numFmtId="0" fontId="2" fillId="3" borderId="2" xfId="0" quotePrefix="1" applyFont="1" applyFill="1" applyBorder="1" applyAlignment="1">
      <alignment horizontal="center" vertical="center"/>
    </xf>
    <xf numFmtId="0" fontId="21" fillId="0" borderId="0" xfId="0" applyFont="1"/>
    <xf numFmtId="0" fontId="3" fillId="9" borderId="15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12" fillId="18" borderId="17" xfId="0" applyFont="1" applyFill="1" applyBorder="1" applyAlignment="1">
      <alignment horizontal="left" vertical="center"/>
    </xf>
    <xf numFmtId="0" fontId="12" fillId="18" borderId="11" xfId="0" applyFont="1" applyFill="1" applyBorder="1" applyAlignment="1">
      <alignment horizontal="left" vertical="center"/>
    </xf>
    <xf numFmtId="0" fontId="2" fillId="12" borderId="17" xfId="0" applyFont="1" applyFill="1" applyBorder="1" applyAlignment="1">
      <alignment horizontal="left" vertical="center"/>
    </xf>
    <xf numFmtId="0" fontId="2" fillId="12" borderId="11" xfId="0" applyFont="1" applyFill="1" applyBorder="1" applyAlignment="1">
      <alignment horizontal="left" vertical="center"/>
    </xf>
    <xf numFmtId="0" fontId="14" fillId="15" borderId="14" xfId="0" applyFont="1" applyFill="1" applyBorder="1" applyAlignment="1">
      <alignment horizontal="center" vertical="center"/>
    </xf>
    <xf numFmtId="0" fontId="14" fillId="15" borderId="0" xfId="0" applyFont="1" applyFill="1" applyBorder="1" applyAlignment="1">
      <alignment horizontal="center" vertical="center"/>
    </xf>
    <xf numFmtId="0" fontId="15" fillId="15" borderId="7" xfId="0" applyFont="1" applyFill="1" applyBorder="1" applyAlignment="1">
      <alignment horizontal="center"/>
    </xf>
    <xf numFmtId="0" fontId="15" fillId="15" borderId="8" xfId="0" applyFont="1" applyFill="1" applyBorder="1" applyAlignment="1">
      <alignment horizontal="center"/>
    </xf>
    <xf numFmtId="0" fontId="15" fillId="15" borderId="9" xfId="0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9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00FA41"/>
      <color rgb="FFA6FB41"/>
      <color rgb="FF75D242"/>
      <color rgb="FFA6FB79"/>
      <color rgb="FF00D100"/>
      <color rgb="FF75D1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F65"/>
  <sheetViews>
    <sheetView tabSelected="1" zoomScaleNormal="100" workbookViewId="0">
      <selection activeCell="G10" sqref="G10"/>
    </sheetView>
  </sheetViews>
  <sheetFormatPr baseColWidth="10" defaultRowHeight="15" x14ac:dyDescent="0.2"/>
  <cols>
    <col min="1" max="1" width="32.33203125" style="1" customWidth="1"/>
    <col min="2" max="2" width="28.6640625" style="1" bestFit="1" customWidth="1"/>
    <col min="3" max="3" width="24" style="1" bestFit="1" customWidth="1"/>
    <col min="4" max="4" width="26" bestFit="1" customWidth="1"/>
    <col min="5" max="5" width="10.1640625" style="7" bestFit="1" customWidth="1"/>
    <col min="6" max="6" width="15" style="7" customWidth="1"/>
    <col min="7" max="7" width="17.33203125" style="7" customWidth="1"/>
    <col min="8" max="8" width="17" bestFit="1" customWidth="1"/>
    <col min="9" max="9" width="12.1640625" bestFit="1" customWidth="1"/>
    <col min="10" max="10" width="12.5" bestFit="1" customWidth="1"/>
    <col min="11" max="11" width="19.6640625" customWidth="1"/>
    <col min="12" max="12" width="12.83203125" bestFit="1" customWidth="1"/>
    <col min="13" max="13" width="12.5" bestFit="1" customWidth="1"/>
    <col min="14" max="14" width="17.1640625" customWidth="1"/>
    <col min="15" max="15" width="20.33203125" customWidth="1"/>
    <col min="16" max="16" width="18.5" bestFit="1" customWidth="1"/>
    <col min="17" max="17" width="25.83203125" customWidth="1"/>
    <col min="18" max="18" width="17.1640625" bestFit="1" customWidth="1"/>
    <col min="19" max="19" width="22" customWidth="1"/>
    <col min="20" max="20" width="21.33203125" bestFit="1" customWidth="1"/>
    <col min="21" max="21" width="17.83203125" style="5" bestFit="1" customWidth="1"/>
    <col min="22" max="22" width="12.6640625" style="7" bestFit="1" customWidth="1"/>
    <col min="23" max="23" width="12.6640625" customWidth="1"/>
    <col min="24" max="24" width="13.1640625" style="5" customWidth="1"/>
    <col min="26" max="26" width="48.1640625" customWidth="1"/>
    <col min="27" max="27" width="19.1640625" style="7" bestFit="1" customWidth="1"/>
    <col min="28" max="28" width="24" style="7" customWidth="1"/>
    <col min="29" max="29" width="32.83203125" style="7" bestFit="1" customWidth="1"/>
    <col min="30" max="30" width="9.33203125" style="7" customWidth="1"/>
    <col min="31" max="31" width="10.83203125" style="7"/>
  </cols>
  <sheetData>
    <row r="1" spans="1:32" x14ac:dyDescent="0.2">
      <c r="A1" s="9" t="s">
        <v>18</v>
      </c>
      <c r="B1" s="37" t="s">
        <v>43</v>
      </c>
      <c r="C1" s="37" t="s">
        <v>45</v>
      </c>
      <c r="D1" s="37" t="s">
        <v>46</v>
      </c>
      <c r="E1" s="37" t="s">
        <v>54</v>
      </c>
      <c r="I1" s="37"/>
      <c r="L1" s="37"/>
      <c r="Z1" s="9" t="s">
        <v>18</v>
      </c>
      <c r="AA1" s="37" t="s">
        <v>43</v>
      </c>
      <c r="AB1" s="37" t="s">
        <v>45</v>
      </c>
      <c r="AC1" s="37" t="s">
        <v>46</v>
      </c>
      <c r="AD1" s="37" t="s">
        <v>54</v>
      </c>
    </row>
    <row r="2" spans="1:32" x14ac:dyDescent="0.2">
      <c r="A2" s="8" t="s">
        <v>19</v>
      </c>
      <c r="B2" s="5">
        <v>5</v>
      </c>
      <c r="C2" s="5">
        <v>12</v>
      </c>
      <c r="D2" s="5">
        <f>(B2*C2)</f>
        <v>60</v>
      </c>
      <c r="E2" s="5">
        <v>100</v>
      </c>
      <c r="F2" s="7" t="s">
        <v>63</v>
      </c>
      <c r="I2" s="5"/>
      <c r="L2" s="5"/>
      <c r="Z2" s="8" t="s">
        <v>19</v>
      </c>
      <c r="AA2" s="5">
        <v>5</v>
      </c>
      <c r="AB2" s="5">
        <v>12</v>
      </c>
      <c r="AC2" s="5">
        <f>(AA2*AB2)</f>
        <v>60</v>
      </c>
      <c r="AD2" s="5">
        <v>100</v>
      </c>
      <c r="AF2" s="7"/>
    </row>
    <row r="3" spans="1:32" x14ac:dyDescent="0.2">
      <c r="A3" s="8" t="s">
        <v>20</v>
      </c>
      <c r="B3" s="5">
        <v>4</v>
      </c>
      <c r="C3" s="5">
        <v>12</v>
      </c>
      <c r="D3" s="5">
        <f t="shared" ref="D3:D7" si="0">(B3*C3)</f>
        <v>48</v>
      </c>
      <c r="E3" s="5">
        <v>80</v>
      </c>
      <c r="F3" s="7" t="s">
        <v>62</v>
      </c>
      <c r="I3" s="5"/>
      <c r="L3" s="5"/>
      <c r="Z3" s="8" t="s">
        <v>20</v>
      </c>
      <c r="AA3" s="5">
        <v>4</v>
      </c>
      <c r="AB3" s="5">
        <v>12</v>
      </c>
      <c r="AC3" s="5">
        <f t="shared" ref="AC3:AC7" si="1">(AA3*AB3)</f>
        <v>48</v>
      </c>
      <c r="AD3" s="5">
        <v>80</v>
      </c>
      <c r="AF3" s="7"/>
    </row>
    <row r="4" spans="1:32" x14ac:dyDescent="0.2">
      <c r="A4" s="8" t="s">
        <v>21</v>
      </c>
      <c r="B4" s="5">
        <v>3</v>
      </c>
      <c r="C4" s="5">
        <v>12</v>
      </c>
      <c r="D4" s="5">
        <f t="shared" si="0"/>
        <v>36</v>
      </c>
      <c r="E4" s="5">
        <v>60</v>
      </c>
      <c r="F4" s="7" t="s">
        <v>61</v>
      </c>
      <c r="I4" s="5"/>
      <c r="L4" s="5"/>
      <c r="Z4" s="8" t="s">
        <v>21</v>
      </c>
      <c r="AA4" s="5">
        <v>3</v>
      </c>
      <c r="AB4" s="5">
        <v>12</v>
      </c>
      <c r="AC4" s="5">
        <f t="shared" si="1"/>
        <v>36</v>
      </c>
      <c r="AD4" s="5">
        <v>60</v>
      </c>
      <c r="AF4" s="7"/>
    </row>
    <row r="5" spans="1:32" ht="28" x14ac:dyDescent="0.2">
      <c r="A5" s="8" t="s">
        <v>22</v>
      </c>
      <c r="B5" s="5">
        <v>2</v>
      </c>
      <c r="C5" s="5">
        <v>12</v>
      </c>
      <c r="D5" s="5">
        <f t="shared" si="0"/>
        <v>24</v>
      </c>
      <c r="E5" s="5">
        <v>40</v>
      </c>
      <c r="F5" s="7" t="s">
        <v>60</v>
      </c>
      <c r="I5" s="5"/>
      <c r="L5" s="5"/>
      <c r="Z5" s="8" t="s">
        <v>22</v>
      </c>
      <c r="AA5" s="5">
        <v>2</v>
      </c>
      <c r="AB5" s="5">
        <v>12</v>
      </c>
      <c r="AC5" s="5">
        <f t="shared" si="1"/>
        <v>24</v>
      </c>
      <c r="AD5" s="5">
        <v>40</v>
      </c>
      <c r="AF5" s="7"/>
    </row>
    <row r="6" spans="1:32" x14ac:dyDescent="0.2">
      <c r="A6" s="8" t="s">
        <v>26</v>
      </c>
      <c r="B6" s="5">
        <v>1</v>
      </c>
      <c r="C6" s="5">
        <v>12</v>
      </c>
      <c r="D6" s="5">
        <f t="shared" si="0"/>
        <v>12</v>
      </c>
      <c r="E6" s="5">
        <v>20</v>
      </c>
      <c r="F6" s="7" t="s">
        <v>59</v>
      </c>
      <c r="I6" s="5"/>
      <c r="L6" s="5"/>
      <c r="Z6" s="8" t="s">
        <v>26</v>
      </c>
      <c r="AA6" s="5">
        <v>1</v>
      </c>
      <c r="AB6" s="5">
        <v>12</v>
      </c>
      <c r="AC6" s="5">
        <f t="shared" si="1"/>
        <v>12</v>
      </c>
      <c r="AD6" s="5">
        <v>20</v>
      </c>
      <c r="AF6" s="7"/>
    </row>
    <row r="7" spans="1:32" ht="53" customHeight="1" thickBot="1" x14ac:dyDescent="0.25">
      <c r="A7" s="8" t="s">
        <v>23</v>
      </c>
      <c r="B7" s="5">
        <v>0</v>
      </c>
      <c r="C7" s="5">
        <v>12</v>
      </c>
      <c r="D7" s="5">
        <f t="shared" si="0"/>
        <v>0</v>
      </c>
      <c r="E7" s="5">
        <v>0</v>
      </c>
      <c r="F7" s="7" t="s">
        <v>58</v>
      </c>
      <c r="I7" s="5"/>
      <c r="L7" s="5"/>
      <c r="Z7" s="8" t="s">
        <v>23</v>
      </c>
      <c r="AA7" s="5">
        <v>0</v>
      </c>
      <c r="AB7" s="5">
        <v>12</v>
      </c>
      <c r="AC7" s="5">
        <f t="shared" si="1"/>
        <v>0</v>
      </c>
      <c r="AD7" s="5">
        <v>0</v>
      </c>
      <c r="AF7" s="7"/>
    </row>
    <row r="8" spans="1:32" ht="32" customHeight="1" thickBot="1" x14ac:dyDescent="0.3">
      <c r="A8" s="78" t="s">
        <v>42</v>
      </c>
      <c r="B8" s="79"/>
      <c r="C8" s="80"/>
      <c r="D8" s="76" t="s">
        <v>28</v>
      </c>
      <c r="E8" s="77"/>
      <c r="F8" s="77"/>
      <c r="G8" s="77"/>
      <c r="H8" s="77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</row>
    <row r="9" spans="1:32" ht="49" thickBot="1" x14ac:dyDescent="0.25">
      <c r="A9" s="2" t="s">
        <v>0</v>
      </c>
      <c r="B9" s="3" t="s">
        <v>40</v>
      </c>
      <c r="C9" s="23" t="s">
        <v>49</v>
      </c>
      <c r="D9" s="54" t="s">
        <v>41</v>
      </c>
      <c r="E9" s="40" t="s">
        <v>64</v>
      </c>
      <c r="F9" s="49" t="s">
        <v>65</v>
      </c>
      <c r="G9" s="49" t="s">
        <v>66</v>
      </c>
      <c r="H9" s="41" t="s">
        <v>2</v>
      </c>
      <c r="I9" s="42" t="s">
        <v>56</v>
      </c>
      <c r="J9" s="42" t="s">
        <v>57</v>
      </c>
      <c r="K9" s="43" t="s">
        <v>3</v>
      </c>
      <c r="L9" s="44" t="s">
        <v>56</v>
      </c>
      <c r="M9" s="44" t="s">
        <v>57</v>
      </c>
      <c r="N9" s="15" t="s">
        <v>4</v>
      </c>
      <c r="O9" s="15" t="s">
        <v>5</v>
      </c>
      <c r="P9" s="15" t="s">
        <v>6</v>
      </c>
      <c r="Q9" s="15" t="s">
        <v>7</v>
      </c>
      <c r="R9" s="14" t="s">
        <v>38</v>
      </c>
      <c r="S9" s="16" t="s">
        <v>8</v>
      </c>
      <c r="T9" s="16" t="s">
        <v>9</v>
      </c>
      <c r="U9" s="17" t="s">
        <v>48</v>
      </c>
      <c r="V9" s="4" t="s">
        <v>47</v>
      </c>
      <c r="W9" s="17" t="s">
        <v>39</v>
      </c>
      <c r="X9" s="4" t="s">
        <v>40</v>
      </c>
    </row>
    <row r="10" spans="1:32" ht="16" x14ac:dyDescent="0.2">
      <c r="A10" s="70" t="s">
        <v>1</v>
      </c>
      <c r="B10" s="72" t="s">
        <v>10</v>
      </c>
      <c r="C10" s="26" t="s">
        <v>24</v>
      </c>
      <c r="D10" s="67">
        <v>4</v>
      </c>
      <c r="E10" s="55" t="str">
        <f>IF(,"Sans Connaissance",IF(D10&lt;2,"Notions",IF(D10&lt;3,"Formé",IF(D10&lt;=4,"Autonome","Maitrise"))))</f>
        <v>Autonome</v>
      </c>
      <c r="F10" s="50">
        <v>3</v>
      </c>
      <c r="G10" s="68" t="str">
        <f>IF(AND(D10&lt;3,F10&lt;=3),"Formation continue","Autonome")</f>
        <v>Autonome</v>
      </c>
      <c r="H10" s="45">
        <v>3</v>
      </c>
      <c r="I10" s="50">
        <v>3</v>
      </c>
      <c r="J10" s="48" t="str">
        <f>IF(,"Sans Connaissance",IF(H10&lt;2,"Notions",IF(H10&lt;3,"Formé",IF(H10&lt;4,"Autonome","Maitrise"))))</f>
        <v>Autonome</v>
      </c>
      <c r="K10" s="20">
        <v>3</v>
      </c>
      <c r="L10" s="50"/>
      <c r="M10" s="48" t="str">
        <f>IF(,"Sans Connaissance",IF(K10&lt;2,"Notions",IF(K10&lt;3,"Formé",IF(K10&lt;4,"Autonome","Maitrise"))))</f>
        <v>Autonome</v>
      </c>
      <c r="N10" s="20">
        <v>2</v>
      </c>
      <c r="O10" s="20">
        <v>1.5</v>
      </c>
      <c r="P10" s="20">
        <v>3</v>
      </c>
      <c r="Q10" s="20">
        <v>1</v>
      </c>
      <c r="R10" s="20">
        <v>1</v>
      </c>
      <c r="S10" s="20">
        <v>0</v>
      </c>
      <c r="T10" s="20">
        <v>0</v>
      </c>
      <c r="U10" s="18" t="e">
        <f t="shared" ref="U10:U27" si="2">D10+H10+K10+L10+M10+N10+O10+P10+Q10+R10+S10+T10</f>
        <v>#VALUE!</v>
      </c>
      <c r="V10" s="24">
        <f t="shared" ref="V10:V27" si="3">SUM(D10:T10)</f>
        <v>24.5</v>
      </c>
      <c r="W10" s="26" t="s">
        <v>24</v>
      </c>
      <c r="X10" s="72" t="s">
        <v>29</v>
      </c>
    </row>
    <row r="11" spans="1:32" ht="17" thickBot="1" x14ac:dyDescent="0.25">
      <c r="A11" s="71"/>
      <c r="B11" s="73"/>
      <c r="C11" s="27" t="s">
        <v>25</v>
      </c>
      <c r="D11" s="52">
        <v>2</v>
      </c>
      <c r="E11" s="55" t="str">
        <f>IF(,"Sans Connaissance",IF(D11&lt;2,"Notions",IF(D11&lt;3,"Formé",IF(D11&lt;4,"Autonome","Maitrise"))))</f>
        <v>Formé</v>
      </c>
      <c r="F11" s="50">
        <v>3</v>
      </c>
      <c r="G11" s="48" t="str">
        <f>IF(AND(D11&lt;3,F11&lt;=3),"Formation continue","Autonome")</f>
        <v>Formation continue</v>
      </c>
      <c r="H11" s="46">
        <v>3</v>
      </c>
      <c r="I11" s="50">
        <v>4</v>
      </c>
      <c r="J11" s="48" t="str">
        <f t="shared" ref="J11:J27" si="4">IF(,"Sans Connaissance",IF(H11&lt;2,"Notions",IF(H11&lt;3,"Formé",IF(H11&lt;4,"Autonome","Maitrise"))))</f>
        <v>Autonome</v>
      </c>
      <c r="K11" s="21">
        <v>2</v>
      </c>
      <c r="L11" s="50"/>
      <c r="M11" s="48" t="str">
        <f t="shared" ref="M11:M27" si="5">IF(,"Sans Connaissance",IF(K11&lt;2,"Notions",IF(K11&lt;3,"Formé",IF(K11&lt;4,"Autonome","Maitrise"))))</f>
        <v>Formé</v>
      </c>
      <c r="N11" s="21">
        <v>2</v>
      </c>
      <c r="O11" s="21">
        <v>0</v>
      </c>
      <c r="P11" s="21">
        <v>2</v>
      </c>
      <c r="Q11" s="21"/>
      <c r="R11" s="21">
        <v>0</v>
      </c>
      <c r="S11" s="21">
        <v>0</v>
      </c>
      <c r="T11" s="21">
        <v>0</v>
      </c>
      <c r="U11" s="19" t="e">
        <f t="shared" si="2"/>
        <v>#VALUE!</v>
      </c>
      <c r="V11" s="25">
        <f t="shared" si="3"/>
        <v>18</v>
      </c>
      <c r="W11" s="27" t="s">
        <v>25</v>
      </c>
      <c r="X11" s="73"/>
    </row>
    <row r="12" spans="1:32" ht="16" x14ac:dyDescent="0.2">
      <c r="A12" s="70" t="s">
        <v>1</v>
      </c>
      <c r="B12" s="72" t="s">
        <v>11</v>
      </c>
      <c r="C12" s="26" t="s">
        <v>24</v>
      </c>
      <c r="D12" s="51">
        <v>3</v>
      </c>
      <c r="E12" s="55" t="str">
        <f>IF(,"Sans Connaissance",IF(D12&lt;2,"Notions",IF(D12&lt;3,"Formé",IF(D12&lt;4,"Autonome","Maitrise"))))</f>
        <v>Autonome</v>
      </c>
      <c r="F12" s="50"/>
      <c r="G12" s="48" t="str">
        <f t="shared" ref="G12:G27" si="6">IF(AND(D12&lt;3,F12&lt;=3),"Formation continue","Autonome")</f>
        <v>Autonome</v>
      </c>
      <c r="H12" s="45">
        <v>3</v>
      </c>
      <c r="I12" s="50"/>
      <c r="J12" s="48" t="str">
        <f t="shared" si="4"/>
        <v>Autonome</v>
      </c>
      <c r="K12" s="20">
        <v>3</v>
      </c>
      <c r="L12" s="50"/>
      <c r="M12" s="48" t="str">
        <f t="shared" si="5"/>
        <v>Autonome</v>
      </c>
      <c r="N12" s="20">
        <v>3</v>
      </c>
      <c r="O12" s="20">
        <v>2</v>
      </c>
      <c r="P12" s="20">
        <v>3</v>
      </c>
      <c r="Q12" s="20">
        <v>0</v>
      </c>
      <c r="R12" s="20">
        <v>0</v>
      </c>
      <c r="S12" s="20">
        <v>0</v>
      </c>
      <c r="T12" s="20">
        <v>0</v>
      </c>
      <c r="U12" s="18" t="e">
        <f t="shared" si="2"/>
        <v>#VALUE!</v>
      </c>
      <c r="V12" s="24">
        <f t="shared" si="3"/>
        <v>17</v>
      </c>
      <c r="W12" s="26" t="s">
        <v>24</v>
      </c>
      <c r="X12" s="72" t="s">
        <v>30</v>
      </c>
    </row>
    <row r="13" spans="1:32" ht="29" thickBot="1" x14ac:dyDescent="0.25">
      <c r="A13" s="71"/>
      <c r="B13" s="73"/>
      <c r="C13" s="27" t="s">
        <v>25</v>
      </c>
      <c r="D13" s="52">
        <v>0</v>
      </c>
      <c r="E13" s="55" t="str">
        <f>IF(,"Sans Connaissance",IF(D13&lt;2,"Notions",IF(D13&lt;3,"Formé",IF(D13&lt;4,"Autonome","Maitrise"))))</f>
        <v>Notions</v>
      </c>
      <c r="F13" s="50"/>
      <c r="G13" s="48" t="str">
        <f>IF(AND(D13&lt;3,F13&lt;=3),"Formation continue","Autonome")</f>
        <v>Formation continue</v>
      </c>
      <c r="H13" s="46">
        <v>0</v>
      </c>
      <c r="I13" s="50"/>
      <c r="J13" s="48" t="str">
        <f t="shared" si="4"/>
        <v>Notions</v>
      </c>
      <c r="K13" s="21">
        <v>0</v>
      </c>
      <c r="L13" s="50"/>
      <c r="M13" s="48" t="str">
        <f t="shared" si="5"/>
        <v>Notions</v>
      </c>
      <c r="N13" s="21">
        <v>0</v>
      </c>
      <c r="O13" s="21">
        <v>0</v>
      </c>
      <c r="P13" s="21">
        <v>0</v>
      </c>
      <c r="Q13" s="21">
        <v>0</v>
      </c>
      <c r="R13" s="21">
        <v>0</v>
      </c>
      <c r="S13" s="21">
        <v>0</v>
      </c>
      <c r="T13" s="21">
        <v>0</v>
      </c>
      <c r="U13" s="19" t="e">
        <f t="shared" si="2"/>
        <v>#VALUE!</v>
      </c>
      <c r="V13" s="25">
        <f t="shared" si="3"/>
        <v>0</v>
      </c>
      <c r="W13" s="27" t="s">
        <v>25</v>
      </c>
      <c r="X13" s="73"/>
      <c r="Z13" s="9" t="s">
        <v>18</v>
      </c>
      <c r="AA13" s="11" t="s">
        <v>46</v>
      </c>
      <c r="AB13" s="11" t="s">
        <v>44</v>
      </c>
    </row>
    <row r="14" spans="1:32" ht="16" x14ac:dyDescent="0.2">
      <c r="A14" s="70" t="s">
        <v>1</v>
      </c>
      <c r="B14" s="72" t="s">
        <v>12</v>
      </c>
      <c r="C14" s="26" t="s">
        <v>24</v>
      </c>
      <c r="D14" s="51">
        <v>4</v>
      </c>
      <c r="E14" s="55" t="str">
        <f>IF(,"Sans Connaissance",IF(D14&lt;2,"Notions",IF(D14&lt;3,"Formé",IF(D14&lt;4,"Autonome",IF(D14&lt;5,"Référent")))))</f>
        <v>Référent</v>
      </c>
      <c r="F14" s="50"/>
      <c r="G14" s="48" t="str">
        <f t="shared" si="6"/>
        <v>Autonome</v>
      </c>
      <c r="H14" s="45">
        <v>3</v>
      </c>
      <c r="I14" s="50"/>
      <c r="J14" s="48" t="str">
        <f t="shared" si="4"/>
        <v>Autonome</v>
      </c>
      <c r="K14" s="20">
        <v>3</v>
      </c>
      <c r="L14" s="50"/>
      <c r="M14" s="48" t="str">
        <f t="shared" si="5"/>
        <v>Autonome</v>
      </c>
      <c r="N14" s="20">
        <v>3</v>
      </c>
      <c r="O14" s="20">
        <v>2.5</v>
      </c>
      <c r="P14" s="20">
        <v>4</v>
      </c>
      <c r="Q14" s="20">
        <v>1</v>
      </c>
      <c r="R14" s="20">
        <v>0</v>
      </c>
      <c r="S14" s="20">
        <v>1</v>
      </c>
      <c r="T14" s="20">
        <v>0</v>
      </c>
      <c r="U14" s="18" t="e">
        <f t="shared" si="2"/>
        <v>#VALUE!</v>
      </c>
      <c r="V14" s="24">
        <f t="shared" si="3"/>
        <v>21.5</v>
      </c>
      <c r="W14" s="26" t="s">
        <v>24</v>
      </c>
      <c r="X14" s="72" t="s">
        <v>31</v>
      </c>
      <c r="Z14" s="8" t="s">
        <v>19</v>
      </c>
      <c r="AA14" s="10">
        <f>(AA2*AB2)</f>
        <v>60</v>
      </c>
      <c r="AB14" s="10">
        <v>100</v>
      </c>
    </row>
    <row r="15" spans="1:32" ht="17" thickBot="1" x14ac:dyDescent="0.25">
      <c r="A15" s="71"/>
      <c r="B15" s="73"/>
      <c r="C15" s="27" t="s">
        <v>25</v>
      </c>
      <c r="D15" s="52">
        <v>3</v>
      </c>
      <c r="E15" s="55" t="str">
        <f t="shared" ref="E15:E27" si="7">IF(,"Sans Connaissance",IF(D15&lt;2,"Notions",IF(D15&lt;3,"Formé",IF(D15&lt;4,"Autonome","Maitrise"))))</f>
        <v>Autonome</v>
      </c>
      <c r="F15" s="50"/>
      <c r="G15" s="48" t="str">
        <f t="shared" si="6"/>
        <v>Autonome</v>
      </c>
      <c r="H15" s="46">
        <v>3</v>
      </c>
      <c r="I15" s="50"/>
      <c r="J15" s="48" t="str">
        <f t="shared" si="4"/>
        <v>Autonome</v>
      </c>
      <c r="K15" s="21">
        <v>3</v>
      </c>
      <c r="L15" s="50"/>
      <c r="M15" s="48" t="str">
        <f t="shared" si="5"/>
        <v>Autonome</v>
      </c>
      <c r="N15" s="21">
        <v>3</v>
      </c>
      <c r="O15" s="21">
        <v>2.5</v>
      </c>
      <c r="P15" s="21">
        <v>3</v>
      </c>
      <c r="Q15" s="21">
        <v>0</v>
      </c>
      <c r="R15" s="21">
        <v>0</v>
      </c>
      <c r="S15" s="21">
        <v>1</v>
      </c>
      <c r="T15" s="21">
        <v>0</v>
      </c>
      <c r="U15" s="19" t="e">
        <f t="shared" si="2"/>
        <v>#VALUE!</v>
      </c>
      <c r="V15" s="25">
        <f t="shared" si="3"/>
        <v>18.5</v>
      </c>
      <c r="W15" s="27" t="s">
        <v>25</v>
      </c>
      <c r="X15" s="73"/>
      <c r="Z15" s="8" t="s">
        <v>20</v>
      </c>
      <c r="AA15" s="10">
        <f t="shared" ref="AA15:AA17" si="8">(AA3*AB3)</f>
        <v>48</v>
      </c>
      <c r="AB15" s="10">
        <v>80</v>
      </c>
    </row>
    <row r="16" spans="1:32" ht="16" x14ac:dyDescent="0.2">
      <c r="A16" s="70" t="s">
        <v>1</v>
      </c>
      <c r="B16" s="72" t="s">
        <v>13</v>
      </c>
      <c r="C16" s="26" t="s">
        <v>24</v>
      </c>
      <c r="D16" s="51">
        <v>3</v>
      </c>
      <c r="E16" s="55" t="str">
        <f t="shared" si="7"/>
        <v>Autonome</v>
      </c>
      <c r="F16" s="50"/>
      <c r="G16" s="48" t="str">
        <f t="shared" si="6"/>
        <v>Autonome</v>
      </c>
      <c r="H16" s="45">
        <v>3</v>
      </c>
      <c r="I16" s="50"/>
      <c r="J16" s="48" t="str">
        <f t="shared" si="4"/>
        <v>Autonome</v>
      </c>
      <c r="K16" s="20">
        <v>3</v>
      </c>
      <c r="L16" s="50"/>
      <c r="M16" s="48" t="str">
        <f t="shared" si="5"/>
        <v>Autonome</v>
      </c>
      <c r="N16" s="20">
        <v>3</v>
      </c>
      <c r="O16" s="20">
        <v>3</v>
      </c>
      <c r="P16" s="20">
        <v>3</v>
      </c>
      <c r="Q16" s="20">
        <v>0</v>
      </c>
      <c r="R16" s="20">
        <v>0</v>
      </c>
      <c r="S16" s="20">
        <v>0</v>
      </c>
      <c r="T16" s="20">
        <v>0</v>
      </c>
      <c r="U16" s="18" t="e">
        <f t="shared" si="2"/>
        <v>#VALUE!</v>
      </c>
      <c r="V16" s="24">
        <f t="shared" si="3"/>
        <v>18</v>
      </c>
      <c r="W16" s="26" t="s">
        <v>24</v>
      </c>
      <c r="X16" s="72" t="s">
        <v>32</v>
      </c>
      <c r="Z16" s="8" t="s">
        <v>21</v>
      </c>
      <c r="AA16" s="10">
        <f>(AA4*AB4)</f>
        <v>36</v>
      </c>
      <c r="AB16" s="10">
        <v>60</v>
      </c>
    </row>
    <row r="17" spans="1:28" ht="17" thickBot="1" x14ac:dyDescent="0.25">
      <c r="A17" s="71"/>
      <c r="B17" s="73"/>
      <c r="C17" s="27" t="s">
        <v>25</v>
      </c>
      <c r="D17" s="52">
        <v>3</v>
      </c>
      <c r="E17" s="55" t="str">
        <f t="shared" si="7"/>
        <v>Autonome</v>
      </c>
      <c r="F17" s="50"/>
      <c r="G17" s="48" t="str">
        <f t="shared" si="6"/>
        <v>Autonome</v>
      </c>
      <c r="H17" s="46">
        <v>3</v>
      </c>
      <c r="I17" s="50"/>
      <c r="J17" s="48" t="str">
        <f t="shared" si="4"/>
        <v>Autonome</v>
      </c>
      <c r="K17" s="21">
        <v>3</v>
      </c>
      <c r="L17" s="50"/>
      <c r="M17" s="48" t="str">
        <f t="shared" si="5"/>
        <v>Autonome</v>
      </c>
      <c r="N17" s="21">
        <v>3</v>
      </c>
      <c r="O17" s="21">
        <v>3</v>
      </c>
      <c r="P17" s="21">
        <v>3</v>
      </c>
      <c r="Q17" s="21">
        <v>0</v>
      </c>
      <c r="R17" s="21">
        <v>0</v>
      </c>
      <c r="S17" s="21">
        <v>0</v>
      </c>
      <c r="T17" s="21">
        <v>0</v>
      </c>
      <c r="U17" s="19" t="e">
        <f t="shared" si="2"/>
        <v>#VALUE!</v>
      </c>
      <c r="V17" s="25">
        <f t="shared" si="3"/>
        <v>18</v>
      </c>
      <c r="W17" s="27" t="s">
        <v>25</v>
      </c>
      <c r="X17" s="73"/>
      <c r="Z17" s="8" t="s">
        <v>22</v>
      </c>
      <c r="AA17" s="10">
        <f t="shared" si="8"/>
        <v>24</v>
      </c>
      <c r="AB17" s="10">
        <v>40</v>
      </c>
    </row>
    <row r="18" spans="1:28" ht="16" x14ac:dyDescent="0.2">
      <c r="A18" s="70" t="s">
        <v>1</v>
      </c>
      <c r="B18" s="72" t="s">
        <v>14</v>
      </c>
      <c r="C18" s="26" t="s">
        <v>24</v>
      </c>
      <c r="D18" s="51">
        <v>3</v>
      </c>
      <c r="E18" s="55" t="str">
        <f t="shared" si="7"/>
        <v>Autonome</v>
      </c>
      <c r="F18" s="50"/>
      <c r="G18" s="48" t="str">
        <f t="shared" si="6"/>
        <v>Autonome</v>
      </c>
      <c r="H18" s="45">
        <v>2</v>
      </c>
      <c r="I18" s="50"/>
      <c r="J18" s="48" t="str">
        <f t="shared" si="4"/>
        <v>Formé</v>
      </c>
      <c r="K18" s="20">
        <v>5</v>
      </c>
      <c r="L18" s="50"/>
      <c r="M18" s="48" t="str">
        <f t="shared" si="5"/>
        <v>Maitrise</v>
      </c>
      <c r="N18" s="20">
        <v>4</v>
      </c>
      <c r="O18" s="20">
        <v>4</v>
      </c>
      <c r="P18" s="20">
        <v>3</v>
      </c>
      <c r="Q18" s="20">
        <v>0</v>
      </c>
      <c r="R18" s="20">
        <v>0</v>
      </c>
      <c r="S18" s="20">
        <v>0</v>
      </c>
      <c r="T18" s="20">
        <v>0</v>
      </c>
      <c r="U18" s="18" t="e">
        <f t="shared" si="2"/>
        <v>#VALUE!</v>
      </c>
      <c r="V18" s="24">
        <f t="shared" si="3"/>
        <v>21</v>
      </c>
      <c r="W18" s="26" t="s">
        <v>24</v>
      </c>
      <c r="X18" s="72" t="s">
        <v>33</v>
      </c>
    </row>
    <row r="19" spans="1:28" ht="17" thickBot="1" x14ac:dyDescent="0.25">
      <c r="A19" s="71"/>
      <c r="B19" s="73"/>
      <c r="C19" s="27" t="s">
        <v>25</v>
      </c>
      <c r="D19" s="52">
        <v>3</v>
      </c>
      <c r="E19" s="55" t="str">
        <f t="shared" si="7"/>
        <v>Autonome</v>
      </c>
      <c r="F19" s="50"/>
      <c r="G19" s="48" t="str">
        <f t="shared" si="6"/>
        <v>Autonome</v>
      </c>
      <c r="H19" s="46">
        <v>2</v>
      </c>
      <c r="I19" s="50"/>
      <c r="J19" s="48" t="str">
        <f t="shared" si="4"/>
        <v>Formé</v>
      </c>
      <c r="K19" s="21">
        <v>5</v>
      </c>
      <c r="L19" s="50"/>
      <c r="M19" s="48" t="str">
        <f t="shared" si="5"/>
        <v>Maitrise</v>
      </c>
      <c r="N19" s="21">
        <v>4</v>
      </c>
      <c r="O19" s="21">
        <v>2</v>
      </c>
      <c r="P19" s="21">
        <v>2</v>
      </c>
      <c r="Q19" s="21">
        <v>0</v>
      </c>
      <c r="R19" s="21">
        <v>0</v>
      </c>
      <c r="S19" s="21">
        <v>0</v>
      </c>
      <c r="T19" s="21">
        <v>0</v>
      </c>
      <c r="U19" s="19" t="e">
        <f t="shared" si="2"/>
        <v>#VALUE!</v>
      </c>
      <c r="V19" s="25">
        <f t="shared" si="3"/>
        <v>18</v>
      </c>
      <c r="W19" s="27" t="s">
        <v>25</v>
      </c>
      <c r="X19" s="73"/>
    </row>
    <row r="20" spans="1:28" ht="16" x14ac:dyDescent="0.2">
      <c r="A20" s="83" t="s">
        <v>27</v>
      </c>
      <c r="B20" s="74" t="s">
        <v>15</v>
      </c>
      <c r="C20" s="12" t="s">
        <v>24</v>
      </c>
      <c r="D20" s="51">
        <v>2</v>
      </c>
      <c r="E20" s="55" t="str">
        <f t="shared" si="7"/>
        <v>Formé</v>
      </c>
      <c r="F20" s="50"/>
      <c r="G20" s="48" t="str">
        <f t="shared" si="6"/>
        <v>Formation continue</v>
      </c>
      <c r="H20" s="45">
        <v>0</v>
      </c>
      <c r="I20" s="50"/>
      <c r="J20" s="48" t="str">
        <f t="shared" si="4"/>
        <v>Notions</v>
      </c>
      <c r="K20" s="20">
        <v>3</v>
      </c>
      <c r="L20" s="50"/>
      <c r="M20" s="48" t="str">
        <f t="shared" si="5"/>
        <v>Autonome</v>
      </c>
      <c r="N20" s="20">
        <v>2</v>
      </c>
      <c r="O20" s="20">
        <v>2</v>
      </c>
      <c r="P20" s="20">
        <v>2</v>
      </c>
      <c r="Q20" s="20">
        <v>0</v>
      </c>
      <c r="R20" s="20">
        <v>0</v>
      </c>
      <c r="S20" s="20">
        <v>0</v>
      </c>
      <c r="T20" s="20">
        <v>0</v>
      </c>
      <c r="U20" s="18" t="e">
        <f t="shared" si="2"/>
        <v>#VALUE!</v>
      </c>
      <c r="V20" s="24">
        <f t="shared" si="3"/>
        <v>11</v>
      </c>
      <c r="W20" s="12" t="s">
        <v>24</v>
      </c>
      <c r="X20" s="74" t="s">
        <v>34</v>
      </c>
    </row>
    <row r="21" spans="1:28" ht="17" thickBot="1" x14ac:dyDescent="0.25">
      <c r="A21" s="84"/>
      <c r="B21" s="75"/>
      <c r="C21" s="13" t="s">
        <v>25</v>
      </c>
      <c r="D21" s="52">
        <v>2</v>
      </c>
      <c r="E21" s="55" t="str">
        <f t="shared" si="7"/>
        <v>Formé</v>
      </c>
      <c r="F21" s="50"/>
      <c r="G21" s="48" t="str">
        <f t="shared" si="6"/>
        <v>Formation continue</v>
      </c>
      <c r="H21" s="46">
        <v>0</v>
      </c>
      <c r="I21" s="50"/>
      <c r="J21" s="48" t="str">
        <f t="shared" si="4"/>
        <v>Notions</v>
      </c>
      <c r="K21" s="21">
        <v>3</v>
      </c>
      <c r="L21" s="50"/>
      <c r="M21" s="48" t="str">
        <f t="shared" si="5"/>
        <v>Autonome</v>
      </c>
      <c r="N21" s="21">
        <v>2</v>
      </c>
      <c r="O21" s="21">
        <v>2</v>
      </c>
      <c r="P21" s="21">
        <v>2</v>
      </c>
      <c r="Q21" s="21">
        <v>0</v>
      </c>
      <c r="R21" s="21">
        <v>0</v>
      </c>
      <c r="S21" s="21">
        <v>0</v>
      </c>
      <c r="T21" s="21">
        <v>0</v>
      </c>
      <c r="U21" s="19" t="e">
        <f t="shared" si="2"/>
        <v>#VALUE!</v>
      </c>
      <c r="V21" s="25">
        <f t="shared" si="3"/>
        <v>11</v>
      </c>
      <c r="W21" s="13" t="s">
        <v>25</v>
      </c>
      <c r="X21" s="75"/>
    </row>
    <row r="22" spans="1:28" ht="16" x14ac:dyDescent="0.2">
      <c r="A22" s="83" t="s">
        <v>27</v>
      </c>
      <c r="B22" s="74" t="s">
        <v>11</v>
      </c>
      <c r="C22" s="12" t="s">
        <v>24</v>
      </c>
      <c r="D22" s="51">
        <v>2</v>
      </c>
      <c r="E22" s="55" t="str">
        <f t="shared" si="7"/>
        <v>Formé</v>
      </c>
      <c r="F22" s="50"/>
      <c r="G22" s="48" t="str">
        <f t="shared" si="6"/>
        <v>Formation continue</v>
      </c>
      <c r="H22" s="45">
        <v>1</v>
      </c>
      <c r="I22" s="50"/>
      <c r="J22" s="48" t="str">
        <f t="shared" si="4"/>
        <v>Notions</v>
      </c>
      <c r="K22" s="20">
        <v>5</v>
      </c>
      <c r="L22" s="50"/>
      <c r="M22" s="48" t="str">
        <f t="shared" si="5"/>
        <v>Maitrise</v>
      </c>
      <c r="N22" s="20">
        <v>2</v>
      </c>
      <c r="O22" s="20">
        <v>4</v>
      </c>
      <c r="P22" s="20">
        <v>2</v>
      </c>
      <c r="Q22" s="20">
        <v>0</v>
      </c>
      <c r="R22" s="20">
        <v>0</v>
      </c>
      <c r="S22" s="20">
        <v>0</v>
      </c>
      <c r="T22" s="20">
        <v>0</v>
      </c>
      <c r="U22" s="18" t="e">
        <f t="shared" si="2"/>
        <v>#VALUE!</v>
      </c>
      <c r="V22" s="24">
        <f t="shared" si="3"/>
        <v>16</v>
      </c>
      <c r="W22" s="12" t="s">
        <v>24</v>
      </c>
      <c r="X22" s="74" t="s">
        <v>35</v>
      </c>
    </row>
    <row r="23" spans="1:28" ht="17" thickBot="1" x14ac:dyDescent="0.25">
      <c r="A23" s="84"/>
      <c r="B23" s="75"/>
      <c r="C23" s="13" t="s">
        <v>25</v>
      </c>
      <c r="D23" s="52">
        <v>0</v>
      </c>
      <c r="E23" s="55" t="str">
        <f t="shared" si="7"/>
        <v>Notions</v>
      </c>
      <c r="F23" s="50"/>
      <c r="G23" s="48" t="str">
        <f t="shared" si="6"/>
        <v>Formation continue</v>
      </c>
      <c r="H23" s="46">
        <v>0</v>
      </c>
      <c r="I23" s="50"/>
      <c r="J23" s="48" t="str">
        <f t="shared" si="4"/>
        <v>Notions</v>
      </c>
      <c r="K23" s="21">
        <v>5</v>
      </c>
      <c r="L23" s="50"/>
      <c r="M23" s="48" t="str">
        <f t="shared" si="5"/>
        <v>Maitrise</v>
      </c>
      <c r="N23" s="21">
        <v>2</v>
      </c>
      <c r="O23" s="21">
        <v>4</v>
      </c>
      <c r="P23" s="21">
        <v>2</v>
      </c>
      <c r="Q23" s="21">
        <v>0</v>
      </c>
      <c r="R23" s="21">
        <v>0</v>
      </c>
      <c r="S23" s="21">
        <v>0</v>
      </c>
      <c r="T23" s="21">
        <v>0</v>
      </c>
      <c r="U23" s="19" t="e">
        <f t="shared" si="2"/>
        <v>#VALUE!</v>
      </c>
      <c r="V23" s="25">
        <f t="shared" si="3"/>
        <v>13</v>
      </c>
      <c r="W23" s="13" t="s">
        <v>25</v>
      </c>
      <c r="X23" s="75"/>
    </row>
    <row r="24" spans="1:28" ht="16" x14ac:dyDescent="0.2">
      <c r="A24" s="83" t="s">
        <v>27</v>
      </c>
      <c r="B24" s="74" t="s">
        <v>16</v>
      </c>
      <c r="C24" s="12" t="s">
        <v>24</v>
      </c>
      <c r="D24" s="51">
        <v>3</v>
      </c>
      <c r="E24" s="55" t="str">
        <f t="shared" si="7"/>
        <v>Autonome</v>
      </c>
      <c r="F24" s="50"/>
      <c r="G24" s="48" t="str">
        <f t="shared" si="6"/>
        <v>Autonome</v>
      </c>
      <c r="H24" s="45">
        <v>2</v>
      </c>
      <c r="I24" s="50"/>
      <c r="J24" s="48" t="str">
        <f t="shared" si="4"/>
        <v>Formé</v>
      </c>
      <c r="K24" s="20">
        <v>2</v>
      </c>
      <c r="L24" s="50"/>
      <c r="M24" s="48" t="str">
        <f t="shared" si="5"/>
        <v>Formé</v>
      </c>
      <c r="N24" s="20">
        <v>5</v>
      </c>
      <c r="O24" s="20">
        <v>2</v>
      </c>
      <c r="P24" s="20">
        <v>1</v>
      </c>
      <c r="Q24" s="20">
        <v>1</v>
      </c>
      <c r="R24" s="20">
        <v>1</v>
      </c>
      <c r="S24" s="20">
        <v>0</v>
      </c>
      <c r="T24" s="20">
        <v>0</v>
      </c>
      <c r="U24" s="18" t="e">
        <f t="shared" si="2"/>
        <v>#VALUE!</v>
      </c>
      <c r="V24" s="24">
        <f t="shared" si="3"/>
        <v>17</v>
      </c>
      <c r="W24" s="12" t="s">
        <v>24</v>
      </c>
      <c r="X24" s="74" t="s">
        <v>36</v>
      </c>
    </row>
    <row r="25" spans="1:28" ht="17" thickBot="1" x14ac:dyDescent="0.25">
      <c r="A25" s="84"/>
      <c r="B25" s="75"/>
      <c r="C25" s="13" t="s">
        <v>25</v>
      </c>
      <c r="D25" s="52">
        <v>2</v>
      </c>
      <c r="E25" s="55" t="str">
        <f t="shared" si="7"/>
        <v>Formé</v>
      </c>
      <c r="F25" s="50"/>
      <c r="G25" s="48" t="str">
        <f t="shared" si="6"/>
        <v>Formation continue</v>
      </c>
      <c r="H25" s="46">
        <v>1</v>
      </c>
      <c r="I25" s="50"/>
      <c r="J25" s="48" t="str">
        <f t="shared" si="4"/>
        <v>Notions</v>
      </c>
      <c r="K25" s="21">
        <v>1</v>
      </c>
      <c r="L25" s="50"/>
      <c r="M25" s="48" t="str">
        <f t="shared" si="5"/>
        <v>Notions</v>
      </c>
      <c r="N25" s="21">
        <v>5</v>
      </c>
      <c r="O25" s="21">
        <v>2</v>
      </c>
      <c r="P25" s="21">
        <v>1</v>
      </c>
      <c r="Q25" s="21">
        <v>0</v>
      </c>
      <c r="R25" s="21">
        <v>1</v>
      </c>
      <c r="S25" s="21">
        <v>0</v>
      </c>
      <c r="T25" s="21">
        <v>0</v>
      </c>
      <c r="U25" s="19" t="e">
        <f t="shared" si="2"/>
        <v>#VALUE!</v>
      </c>
      <c r="V25" s="25">
        <f t="shared" si="3"/>
        <v>13</v>
      </c>
      <c r="W25" s="13" t="s">
        <v>25</v>
      </c>
      <c r="X25" s="75"/>
      <c r="AA25"/>
    </row>
    <row r="26" spans="1:28" ht="16" x14ac:dyDescent="0.2">
      <c r="A26" s="83" t="s">
        <v>27</v>
      </c>
      <c r="B26" s="74" t="s">
        <v>17</v>
      </c>
      <c r="C26" s="12" t="s">
        <v>24</v>
      </c>
      <c r="D26" s="51">
        <v>2</v>
      </c>
      <c r="E26" s="55" t="str">
        <f t="shared" si="7"/>
        <v>Formé</v>
      </c>
      <c r="F26" s="50"/>
      <c r="G26" s="48" t="str">
        <f t="shared" si="6"/>
        <v>Formation continue</v>
      </c>
      <c r="H26" s="45">
        <v>0</v>
      </c>
      <c r="I26" s="50"/>
      <c r="J26" s="48" t="str">
        <f t="shared" si="4"/>
        <v>Notions</v>
      </c>
      <c r="K26" s="20">
        <v>0</v>
      </c>
      <c r="L26" s="50"/>
      <c r="M26" s="48" t="str">
        <f t="shared" si="5"/>
        <v>Notions</v>
      </c>
      <c r="N26" s="20">
        <v>4.5</v>
      </c>
      <c r="O26" s="20">
        <v>1</v>
      </c>
      <c r="P26" s="20">
        <v>1</v>
      </c>
      <c r="Q26" s="20">
        <v>0</v>
      </c>
      <c r="R26" s="20">
        <v>1</v>
      </c>
      <c r="S26" s="20">
        <v>0</v>
      </c>
      <c r="T26" s="20">
        <v>0</v>
      </c>
      <c r="U26" s="18" t="e">
        <f t="shared" si="2"/>
        <v>#VALUE!</v>
      </c>
      <c r="V26" s="24">
        <f t="shared" si="3"/>
        <v>9.5</v>
      </c>
      <c r="W26" s="12" t="s">
        <v>24</v>
      </c>
      <c r="X26" s="74" t="s">
        <v>37</v>
      </c>
      <c r="AA26"/>
    </row>
    <row r="27" spans="1:28" ht="17" thickBot="1" x14ac:dyDescent="0.25">
      <c r="A27" s="85"/>
      <c r="B27" s="75"/>
      <c r="C27" s="13" t="s">
        <v>25</v>
      </c>
      <c r="D27" s="53">
        <v>2</v>
      </c>
      <c r="E27" s="55" t="str">
        <f t="shared" si="7"/>
        <v>Formé</v>
      </c>
      <c r="F27" s="50"/>
      <c r="G27" s="48" t="str">
        <f t="shared" si="6"/>
        <v>Formation continue</v>
      </c>
      <c r="H27" s="47">
        <v>0</v>
      </c>
      <c r="I27" s="50"/>
      <c r="J27" s="48" t="str">
        <f t="shared" si="4"/>
        <v>Notions</v>
      </c>
      <c r="K27" s="22">
        <v>0</v>
      </c>
      <c r="L27" s="50"/>
      <c r="M27" s="48" t="str">
        <f t="shared" si="5"/>
        <v>Notions</v>
      </c>
      <c r="N27" s="22">
        <v>4.5</v>
      </c>
      <c r="O27" s="22">
        <v>1</v>
      </c>
      <c r="P27" s="22">
        <v>1</v>
      </c>
      <c r="Q27" s="22">
        <v>0</v>
      </c>
      <c r="R27" s="22">
        <v>1</v>
      </c>
      <c r="S27" s="22">
        <v>0</v>
      </c>
      <c r="T27" s="22">
        <v>0</v>
      </c>
      <c r="U27" s="19" t="e">
        <f t="shared" si="2"/>
        <v>#VALUE!</v>
      </c>
      <c r="V27" s="25">
        <f t="shared" si="3"/>
        <v>9.5</v>
      </c>
      <c r="W27" s="13" t="s">
        <v>25</v>
      </c>
      <c r="X27" s="75"/>
      <c r="AA27"/>
    </row>
    <row r="28" spans="1:28" s="5" customFormat="1" x14ac:dyDescent="0.2">
      <c r="E28" s="7"/>
      <c r="F28" s="7"/>
      <c r="G28" s="7"/>
      <c r="V28" s="7"/>
    </row>
    <row r="29" spans="1:28" ht="36" customHeight="1" thickBot="1" x14ac:dyDescent="0.25">
      <c r="D29" s="28" t="s">
        <v>55</v>
      </c>
      <c r="E29" s="58"/>
      <c r="F29" s="58"/>
      <c r="G29" s="58"/>
      <c r="H29" s="28" t="s">
        <v>55</v>
      </c>
      <c r="I29" s="28"/>
      <c r="J29" s="28"/>
      <c r="K29" s="28" t="s">
        <v>55</v>
      </c>
      <c r="L29" s="28"/>
      <c r="M29" s="28"/>
      <c r="N29" s="28" t="s">
        <v>55</v>
      </c>
      <c r="O29" s="28" t="s">
        <v>55</v>
      </c>
      <c r="P29" s="28" t="s">
        <v>55</v>
      </c>
      <c r="Q29" s="28" t="s">
        <v>55</v>
      </c>
      <c r="R29" s="28" t="s">
        <v>55</v>
      </c>
      <c r="S29" s="28" t="s">
        <v>55</v>
      </c>
      <c r="T29" s="28" t="s">
        <v>55</v>
      </c>
      <c r="AA29"/>
    </row>
    <row r="30" spans="1:28" ht="25" thickBot="1" x14ac:dyDescent="0.25">
      <c r="A30" s="2" t="s">
        <v>0</v>
      </c>
      <c r="B30" s="36" t="s">
        <v>42</v>
      </c>
      <c r="C30" s="23" t="s">
        <v>39</v>
      </c>
      <c r="D30" s="14" t="s">
        <v>41</v>
      </c>
      <c r="E30" s="56"/>
      <c r="F30" s="56"/>
      <c r="G30" s="56"/>
      <c r="H30" s="38" t="s">
        <v>2</v>
      </c>
      <c r="I30" s="14"/>
      <c r="J30" s="14"/>
      <c r="K30" s="38" t="s">
        <v>3</v>
      </c>
      <c r="L30" s="14"/>
      <c r="M30" s="14"/>
      <c r="N30" s="38" t="s">
        <v>4</v>
      </c>
      <c r="O30" s="38" t="s">
        <v>5</v>
      </c>
      <c r="P30" s="38" t="s">
        <v>6</v>
      </c>
      <c r="Q30" s="38" t="s">
        <v>7</v>
      </c>
      <c r="R30" s="14" t="s">
        <v>38</v>
      </c>
      <c r="S30" s="39" t="s">
        <v>8</v>
      </c>
      <c r="T30" s="39" t="s">
        <v>9</v>
      </c>
      <c r="AA30"/>
    </row>
    <row r="31" spans="1:28" x14ac:dyDescent="0.2">
      <c r="A31" s="70" t="s">
        <v>1</v>
      </c>
      <c r="B31" s="72" t="s">
        <v>50</v>
      </c>
      <c r="C31" s="12" t="s">
        <v>24</v>
      </c>
      <c r="D31" s="29" t="e">
        <f>(D10+D12+D14+D16+#REF!+#REF!+#REF!+#REF!+#REF!+D18)</f>
        <v>#REF!</v>
      </c>
      <c r="E31" s="12"/>
      <c r="F31" s="12"/>
      <c r="G31" s="12"/>
      <c r="H31" s="29" t="e">
        <f>(H10+H12+H14+H16+#REF!+#REF!+#REF!+#REF!+#REF!+H18)</f>
        <v>#REF!</v>
      </c>
      <c r="I31" s="29"/>
      <c r="J31" s="29"/>
      <c r="K31" s="29" t="e">
        <f>(K10+K12+K14+K16+#REF!+#REF!+#REF!+#REF!+#REF!+K18)</f>
        <v>#REF!</v>
      </c>
      <c r="L31" s="29"/>
      <c r="M31" s="29"/>
      <c r="N31" s="29" t="e">
        <f>(N10+N12+N14+N16+#REF!+#REF!+#REF!+#REF!+#REF!+N18)</f>
        <v>#REF!</v>
      </c>
      <c r="O31" s="29" t="e">
        <f>(O10+O12+O14+O16+#REF!+#REF!+#REF!+#REF!+#REF!+O18)</f>
        <v>#REF!</v>
      </c>
      <c r="P31" s="29" t="e">
        <f>(P10+P12+P14+P16+#REF!+#REF!+#REF!+#REF!+#REF!+P18)</f>
        <v>#REF!</v>
      </c>
      <c r="Q31" s="29" t="e">
        <f>(Q10+Q12+Q14+Q16+#REF!+#REF!+#REF!+#REF!+#REF!+Q18)</f>
        <v>#REF!</v>
      </c>
      <c r="R31" s="29" t="e">
        <f>(R10+R12+R14+R16+#REF!+#REF!+#REF!+#REF!+#REF!+R18)</f>
        <v>#REF!</v>
      </c>
      <c r="S31" s="29" t="e">
        <f>(S10+S12+S14+S16+#REF!+#REF!+#REF!+#REF!+#REF!+S18)</f>
        <v>#REF!</v>
      </c>
      <c r="T31" s="29" t="e">
        <f>(T10+T12+T14+T16+#REF!+#REF!+#REF!+#REF!+#REF!+T18)</f>
        <v>#REF!</v>
      </c>
      <c r="AA31"/>
    </row>
    <row r="32" spans="1:28" ht="16" thickBot="1" x14ac:dyDescent="0.25">
      <c r="A32" s="71"/>
      <c r="B32" s="73"/>
      <c r="C32" s="30" t="s">
        <v>25</v>
      </c>
      <c r="D32" s="31" t="e">
        <f>(D11+D13+D15+D17+#REF!+#REF!+#REF!+#REF!+#REF!+D19)</f>
        <v>#REF!</v>
      </c>
      <c r="E32" s="30"/>
      <c r="F32" s="30"/>
      <c r="G32" s="30"/>
      <c r="H32" s="31" t="e">
        <f>(H11+H13+H15+H17+#REF!+#REF!+#REF!+#REF!+#REF!+H19)</f>
        <v>#REF!</v>
      </c>
      <c r="I32" s="31"/>
      <c r="J32" s="31"/>
      <c r="K32" s="31" t="e">
        <f>(K11+K13+K15+K17+#REF!+#REF!+#REF!+#REF!+#REF!+K19)</f>
        <v>#REF!</v>
      </c>
      <c r="L32" s="31"/>
      <c r="M32" s="31"/>
      <c r="N32" s="31" t="e">
        <f>(N11+N13+N15+N17+#REF!+#REF!+#REF!+#REF!+#REF!+N19)</f>
        <v>#REF!</v>
      </c>
      <c r="O32" s="31" t="e">
        <f>(O11+O13+O15+O17+#REF!+#REF!+#REF!+#REF!+#REF!+O19)</f>
        <v>#REF!</v>
      </c>
      <c r="P32" s="31" t="e">
        <f>(P11+P13+P15+P17+#REF!+#REF!+#REF!+#REF!+#REF!+P19)</f>
        <v>#REF!</v>
      </c>
      <c r="Q32" s="31" t="e">
        <f>(Q11+Q13+Q15+Q17+#REF!+#REF!+#REF!+#REF!+#REF!+Q19)</f>
        <v>#REF!</v>
      </c>
      <c r="R32" s="31" t="e">
        <f>(R11+R13+R15+R17+#REF!+#REF!+#REF!+#REF!+#REF!+R19)</f>
        <v>#REF!</v>
      </c>
      <c r="S32" s="31" t="e">
        <f>(S11+S13+S15+S17+#REF!+#REF!+#REF!+#REF!+#REF!+S19)</f>
        <v>#REF!</v>
      </c>
      <c r="T32" s="31" t="e">
        <f>(T11+T13+T15+T17+#REF!+#REF!+#REF!+#REF!+#REF!+T19)</f>
        <v>#REF!</v>
      </c>
      <c r="AA32"/>
    </row>
    <row r="33" spans="1:27" ht="17" thickBot="1" x14ac:dyDescent="0.25">
      <c r="C33" s="33" t="s">
        <v>53</v>
      </c>
      <c r="D33" s="32" t="e">
        <f>SUM(D31:D32)</f>
        <v>#REF!</v>
      </c>
      <c r="E33" s="57"/>
      <c r="F33" s="57"/>
      <c r="G33" s="57"/>
      <c r="H33" s="32" t="e">
        <f t="shared" ref="H33:T33" si="9">SUM(H31:H32)</f>
        <v>#REF!</v>
      </c>
      <c r="I33" s="32"/>
      <c r="J33" s="32"/>
      <c r="K33" s="32" t="e">
        <f t="shared" si="9"/>
        <v>#REF!</v>
      </c>
      <c r="L33" s="32"/>
      <c r="M33" s="32"/>
      <c r="N33" s="32" t="e">
        <f t="shared" si="9"/>
        <v>#REF!</v>
      </c>
      <c r="O33" s="32" t="e">
        <f t="shared" si="9"/>
        <v>#REF!</v>
      </c>
      <c r="P33" s="32" t="e">
        <f t="shared" si="9"/>
        <v>#REF!</v>
      </c>
      <c r="Q33" s="32" t="e">
        <f t="shared" si="9"/>
        <v>#REF!</v>
      </c>
      <c r="R33" s="32" t="e">
        <f t="shared" si="9"/>
        <v>#REF!</v>
      </c>
      <c r="S33" s="32" t="e">
        <f t="shared" si="9"/>
        <v>#REF!</v>
      </c>
      <c r="T33" s="32" t="e">
        <f t="shared" si="9"/>
        <v>#REF!</v>
      </c>
      <c r="AA33"/>
    </row>
    <row r="34" spans="1:27" ht="16" thickBot="1" x14ac:dyDescent="0.25">
      <c r="D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AA34"/>
    </row>
    <row r="35" spans="1:27" x14ac:dyDescent="0.2">
      <c r="A35" s="81" t="s">
        <v>27</v>
      </c>
      <c r="B35" s="72" t="s">
        <v>51</v>
      </c>
      <c r="C35" s="34" t="s">
        <v>24</v>
      </c>
      <c r="D35" s="29">
        <f>(D20+D22+D24+D26)</f>
        <v>9</v>
      </c>
      <c r="E35" s="12"/>
      <c r="F35" s="12"/>
      <c r="G35" s="12"/>
      <c r="H35" s="29">
        <f t="shared" ref="H35:T35" si="10">(H20+H22+H24+H26)</f>
        <v>3</v>
      </c>
      <c r="I35" s="29"/>
      <c r="J35" s="29"/>
      <c r="K35" s="29">
        <f t="shared" si="10"/>
        <v>10</v>
      </c>
      <c r="L35" s="29"/>
      <c r="M35" s="29"/>
      <c r="N35" s="29">
        <f t="shared" si="10"/>
        <v>13.5</v>
      </c>
      <c r="O35" s="29">
        <f t="shared" si="10"/>
        <v>9</v>
      </c>
      <c r="P35" s="29">
        <f t="shared" si="10"/>
        <v>6</v>
      </c>
      <c r="Q35" s="29">
        <f t="shared" si="10"/>
        <v>1</v>
      </c>
      <c r="R35" s="29">
        <f t="shared" si="10"/>
        <v>2</v>
      </c>
      <c r="S35" s="29">
        <f t="shared" si="10"/>
        <v>0</v>
      </c>
      <c r="T35" s="29">
        <f t="shared" si="10"/>
        <v>0</v>
      </c>
      <c r="AA35"/>
    </row>
    <row r="36" spans="1:27" ht="16" thickBot="1" x14ac:dyDescent="0.25">
      <c r="A36" s="82"/>
      <c r="B36" s="73"/>
      <c r="C36" s="35" t="s">
        <v>25</v>
      </c>
      <c r="D36" s="31">
        <f>(D21+D23+D25+D27)</f>
        <v>6</v>
      </c>
      <c r="E36" s="30"/>
      <c r="F36" s="30"/>
      <c r="G36" s="30"/>
      <c r="H36" s="31">
        <f t="shared" ref="H36:T36" si="11">(H21+H23+H25+H27)</f>
        <v>1</v>
      </c>
      <c r="I36" s="31"/>
      <c r="J36" s="31"/>
      <c r="K36" s="31">
        <f t="shared" si="11"/>
        <v>9</v>
      </c>
      <c r="L36" s="31"/>
      <c r="M36" s="31"/>
      <c r="N36" s="31">
        <f t="shared" si="11"/>
        <v>13.5</v>
      </c>
      <c r="O36" s="31">
        <f t="shared" si="11"/>
        <v>9</v>
      </c>
      <c r="P36" s="31">
        <f t="shared" si="11"/>
        <v>6</v>
      </c>
      <c r="Q36" s="31">
        <f t="shared" si="11"/>
        <v>0</v>
      </c>
      <c r="R36" s="31">
        <f t="shared" si="11"/>
        <v>2</v>
      </c>
      <c r="S36" s="31">
        <f t="shared" si="11"/>
        <v>0</v>
      </c>
      <c r="T36" s="31">
        <f t="shared" si="11"/>
        <v>0</v>
      </c>
      <c r="AA36"/>
    </row>
    <row r="37" spans="1:27" ht="17" thickBot="1" x14ac:dyDescent="0.25">
      <c r="C37" s="33" t="s">
        <v>52</v>
      </c>
      <c r="D37" s="32">
        <f>SUM(D35:D36)</f>
        <v>15</v>
      </c>
      <c r="E37" s="57"/>
      <c r="F37" s="57"/>
      <c r="G37" s="57"/>
      <c r="H37" s="32">
        <f t="shared" ref="H37:T37" si="12">SUM(H35:H36)</f>
        <v>4</v>
      </c>
      <c r="I37" s="32"/>
      <c r="J37" s="32"/>
      <c r="K37" s="32">
        <f t="shared" si="12"/>
        <v>19</v>
      </c>
      <c r="L37" s="32"/>
      <c r="M37" s="32"/>
      <c r="N37" s="32">
        <f t="shared" si="12"/>
        <v>27</v>
      </c>
      <c r="O37" s="32">
        <f t="shared" si="12"/>
        <v>18</v>
      </c>
      <c r="P37" s="32">
        <f t="shared" si="12"/>
        <v>12</v>
      </c>
      <c r="Q37" s="32">
        <f t="shared" si="12"/>
        <v>1</v>
      </c>
      <c r="R37" s="32">
        <f t="shared" si="12"/>
        <v>4</v>
      </c>
      <c r="S37" s="32">
        <f t="shared" si="12"/>
        <v>0</v>
      </c>
      <c r="T37" s="32">
        <f t="shared" si="12"/>
        <v>0</v>
      </c>
      <c r="AA37"/>
    </row>
    <row r="38" spans="1:27" x14ac:dyDescent="0.2">
      <c r="D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AA38"/>
    </row>
    <row r="39" spans="1:27" x14ac:dyDescent="0.2">
      <c r="D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Z39" s="6"/>
      <c r="AA39"/>
    </row>
    <row r="40" spans="1:27" x14ac:dyDescent="0.2">
      <c r="D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AA40"/>
    </row>
    <row r="41" spans="1:27" ht="16" thickBot="1" x14ac:dyDescent="0.25">
      <c r="D41" s="1" t="s">
        <v>73</v>
      </c>
      <c r="E41" s="7" t="s">
        <v>72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AA41"/>
    </row>
    <row r="42" spans="1:27" ht="36" x14ac:dyDescent="0.2">
      <c r="A42" s="1" t="str">
        <f>IF(D10&lt;1,"Sans Connaissance",IF(D10&lt;2,"Notions",IF(D10&lt;3,"Formé",IF(D10&lt;4,"Autonome",IF(D10&lt;5,"Maitrise","Référent")))))</f>
        <v>Maitrise</v>
      </c>
      <c r="C42" s="60" t="s">
        <v>68</v>
      </c>
      <c r="D42" s="61" t="s">
        <v>41</v>
      </c>
      <c r="E42" s="62" t="s">
        <v>64</v>
      </c>
      <c r="F42" s="63" t="s">
        <v>65</v>
      </c>
      <c r="G42" s="63" t="s">
        <v>66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</row>
    <row r="43" spans="1:27" x14ac:dyDescent="0.2">
      <c r="C43" s="64" t="s">
        <v>67</v>
      </c>
      <c r="D43" s="64" t="s">
        <v>81</v>
      </c>
      <c r="E43" s="65"/>
      <c r="F43" s="65">
        <v>3</v>
      </c>
      <c r="G43" s="65" t="s">
        <v>69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</row>
    <row r="44" spans="1:27" x14ac:dyDescent="0.2">
      <c r="C44" s="64"/>
      <c r="D44" s="64">
        <v>3</v>
      </c>
      <c r="E44" s="65"/>
      <c r="F44" s="65">
        <v>3</v>
      </c>
      <c r="G44" s="65" t="s">
        <v>70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</row>
    <row r="45" spans="1:27" ht="18" x14ac:dyDescent="0.2">
      <c r="C45" s="66"/>
      <c r="D45" s="64" t="s">
        <v>78</v>
      </c>
      <c r="E45" s="65"/>
      <c r="F45" s="65">
        <v>3</v>
      </c>
      <c r="G45" s="65" t="s">
        <v>62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</row>
    <row r="46" spans="1:27" x14ac:dyDescent="0.2">
      <c r="C46" s="64"/>
      <c r="D46" s="64" t="s">
        <v>79</v>
      </c>
      <c r="E46" s="65"/>
      <c r="F46" s="65" t="s">
        <v>80</v>
      </c>
      <c r="G46" s="65" t="s">
        <v>71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7" x14ac:dyDescent="0.2">
      <c r="D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</row>
    <row r="48" spans="1:27" x14ac:dyDescent="0.2">
      <c r="D48" s="1" t="s">
        <v>77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</row>
    <row r="49" spans="2:20" x14ac:dyDescent="0.2">
      <c r="D49" s="1" t="s">
        <v>75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2:20" x14ac:dyDescent="0.2">
      <c r="D50" s="1" t="s">
        <v>76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1" spans="2:20" ht="19" x14ac:dyDescent="0.2">
      <c r="C51" s="59"/>
      <c r="D51" s="1" t="s">
        <v>74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</row>
    <row r="52" spans="2:20" x14ac:dyDescent="0.2">
      <c r="C52"/>
      <c r="D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2:20" ht="19" x14ac:dyDescent="0.2">
      <c r="C53" s="59"/>
      <c r="D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2:20" x14ac:dyDescent="0.2">
      <c r="C54"/>
      <c r="D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2:20" ht="19" x14ac:dyDescent="0.2">
      <c r="C55" s="59"/>
      <c r="D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2:20" x14ac:dyDescent="0.2">
      <c r="C56"/>
      <c r="D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  <row r="57" spans="2:20" ht="19" x14ac:dyDescent="0.2">
      <c r="C57" s="59"/>
      <c r="D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</row>
    <row r="58" spans="2:20" ht="23" x14ac:dyDescent="0.3">
      <c r="B58" s="69"/>
      <c r="C58" s="59"/>
      <c r="D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2:20" ht="19" x14ac:dyDescent="0.2">
      <c r="C59" s="59"/>
      <c r="D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2:20" x14ac:dyDescent="0.2">
      <c r="D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2:20" x14ac:dyDescent="0.2">
      <c r="D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2:20" x14ac:dyDescent="0.2">
      <c r="D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2:20" x14ac:dyDescent="0.2">
      <c r="D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2:20" x14ac:dyDescent="0.2">
      <c r="D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4:20" x14ac:dyDescent="0.2">
      <c r="D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</row>
  </sheetData>
  <mergeCells count="33">
    <mergeCell ref="B31:B32"/>
    <mergeCell ref="A31:A32"/>
    <mergeCell ref="A35:A36"/>
    <mergeCell ref="B35:B36"/>
    <mergeCell ref="X20:X21"/>
    <mergeCell ref="X22:X23"/>
    <mergeCell ref="X24:X25"/>
    <mergeCell ref="X26:X27"/>
    <mergeCell ref="A20:A21"/>
    <mergeCell ref="A22:A23"/>
    <mergeCell ref="A24:A25"/>
    <mergeCell ref="A26:A27"/>
    <mergeCell ref="D8:X8"/>
    <mergeCell ref="B24:B25"/>
    <mergeCell ref="B26:B27"/>
    <mergeCell ref="A8:C8"/>
    <mergeCell ref="X10:X11"/>
    <mergeCell ref="X12:X13"/>
    <mergeCell ref="X14:X15"/>
    <mergeCell ref="X16:X17"/>
    <mergeCell ref="X18:X19"/>
    <mergeCell ref="B18:B19"/>
    <mergeCell ref="B20:B21"/>
    <mergeCell ref="B22:B23"/>
    <mergeCell ref="B10:B11"/>
    <mergeCell ref="B12:B13"/>
    <mergeCell ref="B14:B15"/>
    <mergeCell ref="B16:B17"/>
    <mergeCell ref="A18:A19"/>
    <mergeCell ref="A10:A11"/>
    <mergeCell ref="A12:A13"/>
    <mergeCell ref="A14:A15"/>
    <mergeCell ref="A16:A17"/>
  </mergeCells>
  <conditionalFormatting sqref="U12">
    <cfRule type="cellIs" dxfId="8" priority="89" operator="between">
      <formula>$AA$17</formula>
      <formula>$AA$16</formula>
    </cfRule>
  </conditionalFormatting>
  <conditionalFormatting sqref="U14">
    <cfRule type="cellIs" dxfId="7" priority="88" operator="between">
      <formula>$AA$17</formula>
      <formula>$AA$16</formula>
    </cfRule>
  </conditionalFormatting>
  <conditionalFormatting sqref="U15">
    <cfRule type="cellIs" dxfId="6" priority="87" operator="between">
      <formula>$AA$16</formula>
      <formula>$AA$15</formula>
    </cfRule>
  </conditionalFormatting>
  <conditionalFormatting sqref="U16">
    <cfRule type="cellIs" dxfId="5" priority="86" operator="between">
      <formula>$AA$15</formula>
      <formula>$AA$14</formula>
    </cfRule>
  </conditionalFormatting>
  <conditionalFormatting sqref="L12:L27 I10:I27 F10:G27">
    <cfRule type="colorScale" priority="41">
      <colorScale>
        <cfvo type="num" val="2"/>
        <cfvo type="num" val="3"/>
        <cfvo type="num" val="4"/>
        <color rgb="FFF8696B"/>
        <color rgb="FFFFEB84"/>
        <color rgb="FF63BE7B"/>
      </colorScale>
    </cfRule>
  </conditionalFormatting>
  <conditionalFormatting sqref="L10:L11">
    <cfRule type="colorScale" priority="46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L10:L11">
    <cfRule type="colorScale" priority="43">
      <colorScale>
        <cfvo type="num" val="2"/>
        <cfvo type="num" val="3"/>
        <cfvo type="num" val="4"/>
        <color rgb="FFF8696B"/>
        <color rgb="FFFFEB84"/>
        <color rgb="FF63BE7B"/>
      </colorScale>
    </cfRule>
  </conditionalFormatting>
  <conditionalFormatting sqref="E10">
    <cfRule type="iconSet" priority="37">
      <iconSet iconSet="4Rating">
        <cfvo type="percent" val="0"/>
        <cfvo type="num" val="3"/>
        <cfvo type="num" val="4"/>
        <cfvo type="num" val="5"/>
      </iconSet>
    </cfRule>
    <cfRule type="iconSet" priority="40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J10">
    <cfRule type="iconSet" priority="28">
      <iconSet iconSet="4Rating">
        <cfvo type="percent" val="0"/>
        <cfvo type="num" val="3"/>
        <cfvo type="num" val="4"/>
        <cfvo type="num" val="5"/>
      </iconSet>
    </cfRule>
    <cfRule type="iconSet" priority="29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M10">
    <cfRule type="iconSet" priority="19">
      <iconSet iconSet="4Rating">
        <cfvo type="percent" val="0"/>
        <cfvo type="num" val="3"/>
        <cfvo type="num" val="4"/>
        <cfvo type="num" val="5"/>
      </iconSet>
    </cfRule>
    <cfRule type="iconSet" priority="20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10:K11 N10:T11 E11:E27 D10:E11 H10:H11">
    <cfRule type="colorScale" priority="98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K12:K27 D12:E27 N12:T27 H12:H27">
    <cfRule type="colorScale" priority="104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K10:K27 N10:T27 D10:E27 H10:H27">
    <cfRule type="colorScale" priority="112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U10:U27">
    <cfRule type="cellIs" dxfId="4" priority="120" operator="between">
      <formula>$AA$16</formula>
      <formula>$AA$14</formula>
    </cfRule>
    <cfRule type="cellIs" dxfId="3" priority="121" operator="between">
      <formula>$AA$17</formula>
      <formula>$AA$16</formula>
    </cfRule>
    <cfRule type="cellIs" dxfId="2" priority="122" operator="between">
      <formula>#REF!</formula>
      <formula>$AA$17</formula>
    </cfRule>
    <cfRule type="cellIs" dxfId="1" priority="123" operator="between">
      <formula>#REF!</formula>
      <formula>#REF!</formula>
    </cfRule>
  </conditionalFormatting>
  <conditionalFormatting sqref="U10">
    <cfRule type="cellIs" dxfId="0" priority="128" operator="between">
      <formula>#REF!</formula>
      <formula>$AA$17</formula>
    </cfRule>
  </conditionalFormatting>
  <conditionalFormatting sqref="V10:V27">
    <cfRule type="iconSet" priority="129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AA14:AA17">
    <cfRule type="iconSet" priority="13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2:L27">
    <cfRule type="colorScale" priority="134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L10:L27">
    <cfRule type="colorScale" priority="136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E11:E27">
    <cfRule type="iconSet" priority="148">
      <iconSet iconSet="4Rating">
        <cfvo type="percent" val="0"/>
        <cfvo type="num" val="3"/>
        <cfvo type="num" val="4"/>
        <cfvo type="num" val="5"/>
      </iconSet>
    </cfRule>
    <cfRule type="iconSet" priority="149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J10:J27">
    <cfRule type="colorScale" priority="156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J12:J27">
    <cfRule type="colorScale" priority="158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J11:J27">
    <cfRule type="iconSet" priority="162">
      <iconSet iconSet="4Rating">
        <cfvo type="percent" val="0"/>
        <cfvo type="num" val="3"/>
        <cfvo type="num" val="4"/>
        <cfvo type="num" val="5"/>
      </iconSet>
    </cfRule>
    <cfRule type="iconSet" priority="16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M10:M27">
    <cfRule type="colorScale" priority="170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M12:M27">
    <cfRule type="colorScale" priority="172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M11:M27">
    <cfRule type="iconSet" priority="176">
      <iconSet iconSet="4Rating">
        <cfvo type="percent" val="0"/>
        <cfvo type="num" val="3"/>
        <cfvo type="num" val="4"/>
        <cfvo type="num" val="5"/>
      </iconSet>
    </cfRule>
    <cfRule type="iconSet" priority="17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I10:I27">
    <cfRule type="colorScale" priority="184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I12:I27">
    <cfRule type="colorScale" priority="186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F10:G27">
    <cfRule type="colorScale" priority="198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F12:G27">
    <cfRule type="colorScale" priority="200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0" id="{D3FEF1A6-795B-1C4B-AC80-656DF35A53CC}">
            <x14:iconSet custom="1">
              <x14:cfvo type="percent">
                <xm:f>0</xm:f>
              </x14:cfvo>
              <x14:cfvo type="num">
                <xm:f>23</xm:f>
              </x14:cfvo>
              <x14:cfvo type="num">
                <xm:f>48</xm:f>
              </x14:cfvo>
              <x14:cfIcon iconSet="3Arrows" iconId="0"/>
              <x14:cfIcon iconSet="3Symbols2" iconId="1"/>
              <x14:cfIcon iconSet="3Symbols2" iconId="2"/>
            </x14:iconSet>
          </x14:cfRule>
          <xm:sqref>U10:U27</xm:sqref>
        </x14:conditionalFormatting>
        <x14:conditionalFormatting xmlns:xm="http://schemas.microsoft.com/office/excel/2006/main">
          <x14:cfRule type="iconSet" priority="142" id="{25D4B49F-8EED-FB45-B919-F1377C5EC1AC}">
            <x14:iconSet iconSet="5Arrows" custom="1">
              <x14:cfvo type="percent">
                <xm:f>0</xm:f>
              </x14:cfvo>
              <x14:cfvo type="num">
                <xm:f>12</xm:f>
              </x14:cfvo>
              <x14:cfvo type="num">
                <xm:f>24</xm:f>
              </x14:cfvo>
              <x14:cfvo type="num">
                <xm:f>36</xm:f>
              </x14:cfvo>
              <x14:cfvo type="num">
                <xm:f>48</xm:f>
              </x14:cfvo>
              <x14:cfIcon iconSet="3Arrows" iconId="2"/>
              <x14:cfIcon iconSet="3Arrows" iconId="2"/>
              <x14:cfIcon iconSet="4Arrows" iconId="2"/>
              <x14:cfIcon iconSet="3Arrows" iconId="1"/>
              <x14:cfIcon iconSet="3Symbols2" iconId="2"/>
            </x14:iconSet>
          </x14:cfRule>
          <x14:cfRule type="iconSet" priority="143" id="{059A5E89-CD92-6A44-A67F-67B91301CB7E}">
            <x14:iconSet iconSet="5Arrows" custom="1">
              <x14:cfvo type="percent">
                <xm:f>0</xm:f>
              </x14:cfvo>
              <x14:cfvo type="num">
                <xm:f>0</xm:f>
              </x14:cfvo>
              <x14:cfvo type="num">
                <xm:f>24</xm:f>
              </x14:cfvo>
              <x14:cfvo type="num">
                <xm:f>36</xm:f>
              </x14:cfvo>
              <x14:cfvo type="num">
                <xm:f>48</xm:f>
              </x14:cfvo>
              <x14:cfIcon iconSet="3Arrows" iconId="0"/>
              <x14:cfIcon iconSet="4Arrows" iconId="1"/>
              <x14:cfIcon iconSet="3Arrows" iconId="1"/>
              <x14:cfIcon iconSet="4Arrows" iconId="2"/>
              <x14:cfIcon iconSet="3Symbols2" iconId="2"/>
            </x14:iconSet>
          </x14:cfRule>
          <xm:sqref>V10:V27</xm:sqref>
        </x14:conditionalFormatting>
        <x14:conditionalFormatting xmlns:xm="http://schemas.microsoft.com/office/excel/2006/main">
          <x14:cfRule type="iconSet" priority="146" id="{A127B4AA-49D1-C344-8786-FDDD34B705BB}">
            <x14:iconSet iconSet="5Arrows" custom="1">
              <x14:cfvo type="percent">
                <xm:f>0</xm:f>
              </x14:cfvo>
              <x14:cfvo type="num">
                <xm:f>12</xm:f>
              </x14:cfvo>
              <x14:cfvo type="num">
                <xm:f>36</xm:f>
              </x14:cfvo>
              <x14:cfvo type="num">
                <xm:f>48</xm:f>
              </x14:cfvo>
              <x14:cfvo type="num">
                <xm:f>54</xm:f>
              </x14:cfvo>
              <x14:cfIcon iconSet="3Arrows" iconId="2"/>
              <x14:cfIcon iconSet="3Arrows" iconId="2"/>
              <x14:cfIcon iconSet="3Arrows" iconId="2"/>
              <x14:cfIcon iconSet="4Arrows" iconId="2"/>
              <x14:cfIcon iconSet="3Symbols2" iconId="2"/>
            </x14:iconSet>
          </x14:cfRule>
          <x14:cfRule type="iconSet" priority="147" id="{12D14831-DDFD-2645-8DF4-1AF2E4A2EE71}">
            <x14:iconSet iconSet="5Arrows" custom="1">
              <x14:cfvo type="percent">
                <xm:f>0</xm:f>
              </x14:cfvo>
              <x14:cfvo type="num">
                <xm:f>12</xm:f>
              </x14:cfvo>
              <x14:cfvo type="num">
                <xm:f>24</xm:f>
              </x14:cfvo>
              <x14:cfvo type="num">
                <xm:f>36</xm:f>
              </x14:cfvo>
              <x14:cfvo type="num">
                <xm:f>48</xm:f>
              </x14:cfvo>
              <x14:cfIcon iconSet="3Arrows" iconId="2"/>
              <x14:cfIcon iconSet="3Arrows" iconId="2"/>
              <x14:cfIcon iconSet="4Arrows" iconId="2"/>
              <x14:cfIcon iconSet="3Arrows" iconId="1"/>
              <x14:cfIcon iconSet="3Symbols2" iconId="2"/>
            </x14:iconSet>
          </x14:cfRule>
          <xm:sqref>AA14:AA17</xm:sqref>
        </x14:conditionalFormatting>
        <x14:conditionalFormatting xmlns:xm="http://schemas.microsoft.com/office/excel/2006/main">
          <x14:cfRule type="iconSet" priority="196" id="{A8F2B63A-6090-F046-9755-70AA9AFAE563}">
            <x14:iconSet iconSet="5Rating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Rating" iconId="4"/>
              <x14:cfIcon iconSet="5Rating" iconId="3"/>
              <x14:cfIcon iconSet="5Rating" iconId="3"/>
              <x14:cfIcon iconSet="5Rating" iconId="2"/>
              <x14:cfIcon iconSet="5Rating" iconId="1"/>
            </x14:iconSet>
          </x14:cfRule>
          <xm:sqref>E10:E27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PY</dc:creator>
  <cp:lastModifiedBy>Bob Paisley</cp:lastModifiedBy>
  <dcterms:created xsi:type="dcterms:W3CDTF">2018-09-20T09:59:55Z</dcterms:created>
  <dcterms:modified xsi:type="dcterms:W3CDTF">2018-10-20T16:36:57Z</dcterms:modified>
</cp:coreProperties>
</file>