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3.xml" ContentType="application/vnd.ms-excel.controlproperties+xml"/>
  <Override PartName="/xl/ctrlProps/ctrlProp4.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trlProps/ctrlProp5.xml" ContentType="application/vnd.ms-excel.controlproperties+xml"/>
  <Override PartName="/xl/ctrlProps/ctrlProp6.xml" ContentType="application/vnd.ms-excel.controlproperties+xml"/>
  <Override PartName="/xl/comments4.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omments5.xml" ContentType="application/vnd.openxmlformats-officedocument.spreadsheetml.comments+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hgroup.intra\user\fcauet\fr\Documents\Fabrice Cauet\ETUDE FICHIER SUIVI DOSSIER CHANTIER CLIENT\"/>
    </mc:Choice>
  </mc:AlternateContent>
  <bookViews>
    <workbookView xWindow="0" yWindow="0" windowWidth="23040" windowHeight="9216" tabRatio="863"/>
  </bookViews>
  <sheets>
    <sheet name="Budgetisation" sheetId="5" r:id="rId1"/>
    <sheet name="Listing" sheetId="26" r:id="rId2"/>
    <sheet name="Avenant-TS 1" sheetId="14" state="hidden" r:id="rId3"/>
    <sheet name="Avenant-TS 2" sheetId="15" state="hidden" r:id="rId4"/>
    <sheet name="Avenant-TS 3" sheetId="16" state="hidden" r:id="rId5"/>
    <sheet name="Avenant-TS 4" sheetId="17" state="hidden" r:id="rId6"/>
    <sheet name="base_de_données" sheetId="25" r:id="rId7"/>
  </sheets>
  <functionGroups builtInGroupCount="18"/>
  <externalReferences>
    <externalReference r:id="rId8"/>
  </externalReferences>
  <definedNames>
    <definedName name="_xlnm._FilterDatabase" localSheetId="0" hidden="1">Budgetisation!$A$18:$Q$18</definedName>
    <definedName name="_xlnm._FilterDatabase" localSheetId="1" hidden="1">Listing!#REF!</definedName>
    <definedName name="coef">'[1]Coef&amp;remises'!$A$4:$C$12</definedName>
    <definedName name="image2">OFFSET(#REF!,0,#REF!,1,1)</definedName>
    <definedName name="_xlnm.Print_Area" localSheetId="2">'Avenant-TS 1'!$A$12:$Q$46</definedName>
    <definedName name="_xlnm.Print_Area" localSheetId="3">'Avenant-TS 2'!$A$12:$Q$68</definedName>
    <definedName name="_xlnm.Print_Area" localSheetId="4">'Avenant-TS 3'!$A$12:$Q$66</definedName>
    <definedName name="_xlnm.Print_Area" localSheetId="5">'Avenant-TS 4'!$A$12:$Q$65</definedName>
    <definedName name="_xlnm.Print_Area" localSheetId="0">Budgetisation!$A$15:$Q$44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0" i="5" l="1"/>
  <c r="E30" i="5" s="1"/>
  <c r="H30" i="5"/>
  <c r="F30" i="5" s="1"/>
  <c r="G28" i="5" l="1"/>
  <c r="H28" i="5"/>
  <c r="F28" i="5" s="1"/>
  <c r="G29" i="5"/>
  <c r="H29" i="5"/>
  <c r="F29" i="5" s="1"/>
  <c r="G31" i="5"/>
  <c r="H31" i="5"/>
  <c r="F31" i="5" s="1"/>
  <c r="G32" i="5"/>
  <c r="H32" i="5"/>
  <c r="F32" i="5" s="1"/>
  <c r="G33" i="5"/>
  <c r="H33" i="5"/>
  <c r="F33" i="5" s="1"/>
  <c r="G34" i="5"/>
  <c r="H34" i="5"/>
  <c r="F34" i="5" s="1"/>
  <c r="G35" i="5"/>
  <c r="H35" i="5"/>
  <c r="F35" i="5" s="1"/>
  <c r="G36" i="5"/>
  <c r="H36" i="5"/>
  <c r="F36" i="5" s="1"/>
  <c r="G37" i="5"/>
  <c r="H37" i="5"/>
  <c r="F37" i="5" s="1"/>
  <c r="H27" i="5"/>
  <c r="F27" i="5" s="1"/>
  <c r="G27" i="5"/>
  <c r="G21" i="5"/>
  <c r="H21" i="5"/>
  <c r="F21" i="5" s="1"/>
  <c r="G22" i="5"/>
  <c r="H22" i="5"/>
  <c r="F22" i="5" s="1"/>
  <c r="G23" i="5"/>
  <c r="H23" i="5"/>
  <c r="F23" i="5" s="1"/>
  <c r="G24" i="5"/>
  <c r="H24" i="5"/>
  <c r="F24" i="5" s="1"/>
  <c r="G25" i="5"/>
  <c r="H25" i="5"/>
  <c r="F25" i="5" s="1"/>
  <c r="E27" i="5" l="1"/>
  <c r="E21" i="5"/>
  <c r="E23" i="5"/>
  <c r="E25" i="5"/>
  <c r="E36" i="5"/>
  <c r="E34" i="5"/>
  <c r="E32" i="5"/>
  <c r="E28" i="5"/>
  <c r="E22" i="5"/>
  <c r="E37" i="5"/>
  <c r="E35" i="5"/>
  <c r="E33" i="5"/>
  <c r="E31" i="5"/>
  <c r="E29" i="5"/>
  <c r="E24" i="5"/>
  <c r="W82" i="17"/>
  <c r="V82" i="17"/>
  <c r="U82" i="17"/>
  <c r="T82" i="17"/>
  <c r="S82" i="17"/>
  <c r="R82" i="17"/>
  <c r="W81" i="17"/>
  <c r="V81" i="17"/>
  <c r="U81" i="17"/>
  <c r="T81" i="17"/>
  <c r="S81" i="17"/>
  <c r="R81" i="17"/>
  <c r="W80" i="17"/>
  <c r="W83" i="17" s="1"/>
  <c r="V80" i="17"/>
  <c r="V83" i="17" s="1"/>
  <c r="U80" i="17"/>
  <c r="U83" i="17" s="1"/>
  <c r="T80" i="17"/>
  <c r="T83" i="17" s="1"/>
  <c r="S80" i="17"/>
  <c r="S83" i="17" s="1"/>
  <c r="R80" i="17"/>
  <c r="R83" i="17" s="1"/>
  <c r="W79" i="17"/>
  <c r="V79" i="17"/>
  <c r="U79" i="17"/>
  <c r="T79" i="17"/>
  <c r="S79" i="17"/>
  <c r="R79" i="17"/>
  <c r="W78" i="17"/>
  <c r="V78" i="17"/>
  <c r="U78" i="17"/>
  <c r="T78" i="17"/>
  <c r="S78" i="17"/>
  <c r="R78" i="17"/>
  <c r="W77" i="17"/>
  <c r="V77" i="17"/>
  <c r="U77" i="17"/>
  <c r="T77" i="17"/>
  <c r="S77" i="17"/>
  <c r="R77" i="17"/>
  <c r="W76" i="17"/>
  <c r="V76" i="17"/>
  <c r="U76" i="17"/>
  <c r="T76" i="17"/>
  <c r="S76" i="17"/>
  <c r="R76" i="17"/>
  <c r="W75" i="17"/>
  <c r="V75" i="17"/>
  <c r="U75" i="17"/>
  <c r="T75" i="17"/>
  <c r="S75" i="17"/>
  <c r="R75" i="17"/>
  <c r="W74" i="17"/>
  <c r="V74" i="17"/>
  <c r="U74" i="17"/>
  <c r="T74" i="17"/>
  <c r="S74" i="17"/>
  <c r="R74" i="17"/>
  <c r="W73" i="17"/>
  <c r="V73" i="17"/>
  <c r="U73" i="17"/>
  <c r="T73" i="17"/>
  <c r="S73" i="17"/>
  <c r="R73" i="17"/>
  <c r="W72" i="17"/>
  <c r="V72" i="17"/>
  <c r="U72" i="17"/>
  <c r="T72" i="17"/>
  <c r="S72" i="17"/>
  <c r="R72" i="17"/>
  <c r="W71" i="17"/>
  <c r="V71" i="17"/>
  <c r="U71" i="17"/>
  <c r="T71" i="17"/>
  <c r="S71" i="17"/>
  <c r="R71" i="17"/>
  <c r="W70" i="17"/>
  <c r="V70" i="17"/>
  <c r="U70" i="17"/>
  <c r="T70" i="17"/>
  <c r="S70" i="17"/>
  <c r="R70" i="17"/>
  <c r="W69" i="17"/>
  <c r="V69" i="17"/>
  <c r="U69" i="17"/>
  <c r="T69" i="17"/>
  <c r="S69" i="17"/>
  <c r="R69" i="17"/>
  <c r="W60" i="17"/>
  <c r="V60" i="17"/>
  <c r="U60" i="17"/>
  <c r="T60" i="17"/>
  <c r="S60" i="17"/>
  <c r="R60" i="17"/>
  <c r="P60" i="17"/>
  <c r="O60" i="17"/>
  <c r="G60" i="17"/>
  <c r="E60" i="17"/>
  <c r="D60" i="17"/>
  <c r="W59" i="17"/>
  <c r="V59" i="17"/>
  <c r="U59" i="17"/>
  <c r="T59" i="17"/>
  <c r="S59" i="17"/>
  <c r="R59" i="17"/>
  <c r="W58" i="17"/>
  <c r="V58" i="17"/>
  <c r="U58" i="17"/>
  <c r="T58" i="17"/>
  <c r="S58" i="17"/>
  <c r="R58" i="17"/>
  <c r="W57" i="17"/>
  <c r="V57" i="17"/>
  <c r="U57" i="17"/>
  <c r="T57" i="17"/>
  <c r="S57" i="17"/>
  <c r="R57" i="17"/>
  <c r="W56" i="17"/>
  <c r="V56" i="17"/>
  <c r="U56" i="17"/>
  <c r="T56" i="17"/>
  <c r="S56" i="17"/>
  <c r="R56" i="17"/>
  <c r="W55" i="17"/>
  <c r="V55" i="17"/>
  <c r="U55" i="17"/>
  <c r="T55" i="17"/>
  <c r="S55" i="17"/>
  <c r="R55" i="17"/>
  <c r="P55" i="17"/>
  <c r="O55" i="17"/>
  <c r="H55" i="17"/>
  <c r="F55" i="17"/>
  <c r="W54" i="17"/>
  <c r="V54" i="17"/>
  <c r="U54" i="17"/>
  <c r="T54" i="17"/>
  <c r="S54" i="17"/>
  <c r="R54" i="17"/>
  <c r="P54" i="17"/>
  <c r="O54" i="17"/>
  <c r="H54" i="17"/>
  <c r="F54" i="17"/>
  <c r="W53" i="17"/>
  <c r="V53" i="17"/>
  <c r="U53" i="17"/>
  <c r="T53" i="17"/>
  <c r="S53" i="17"/>
  <c r="R53" i="17"/>
  <c r="P53" i="17"/>
  <c r="O53" i="17"/>
  <c r="H53" i="17"/>
  <c r="F53" i="17"/>
  <c r="W52" i="17"/>
  <c r="V52" i="17"/>
  <c r="U52" i="17"/>
  <c r="T52" i="17"/>
  <c r="S52" i="17"/>
  <c r="R52" i="17"/>
  <c r="P52" i="17"/>
  <c r="O52" i="17"/>
  <c r="H52" i="17"/>
  <c r="F52" i="17"/>
  <c r="W51" i="17"/>
  <c r="V51" i="17"/>
  <c r="U51" i="17"/>
  <c r="T51" i="17"/>
  <c r="S51" i="17"/>
  <c r="R51" i="17"/>
  <c r="P51" i="17"/>
  <c r="O51" i="17"/>
  <c r="H51" i="17"/>
  <c r="F51" i="17"/>
  <c r="W50" i="17"/>
  <c r="V50" i="17"/>
  <c r="U50" i="17"/>
  <c r="T50" i="17"/>
  <c r="S50" i="17"/>
  <c r="R50" i="17"/>
  <c r="P50" i="17"/>
  <c r="O50" i="17"/>
  <c r="H50" i="17"/>
  <c r="F50" i="17"/>
  <c r="W49" i="17"/>
  <c r="V49" i="17"/>
  <c r="U49" i="17"/>
  <c r="T49" i="17"/>
  <c r="S49" i="17"/>
  <c r="R49" i="17"/>
  <c r="P49" i="17"/>
  <c r="O49" i="17"/>
  <c r="W48" i="17"/>
  <c r="V48" i="17"/>
  <c r="U48" i="17"/>
  <c r="T48" i="17"/>
  <c r="S48" i="17"/>
  <c r="R48" i="17"/>
  <c r="P48" i="17"/>
  <c r="O48" i="17"/>
  <c r="W47" i="17"/>
  <c r="V47" i="17"/>
  <c r="U47" i="17"/>
  <c r="T47" i="17"/>
  <c r="S47" i="17"/>
  <c r="R47" i="17"/>
  <c r="P47" i="17"/>
  <c r="O47" i="17"/>
  <c r="W46" i="17"/>
  <c r="V46" i="17"/>
  <c r="U46" i="17"/>
  <c r="T46" i="17"/>
  <c r="S46" i="17"/>
  <c r="R46" i="17"/>
  <c r="P46" i="17"/>
  <c r="O46" i="17"/>
  <c r="H46" i="17"/>
  <c r="F46" i="17"/>
  <c r="P45" i="17"/>
  <c r="O45" i="17"/>
  <c r="N45" i="17"/>
  <c r="M45" i="17"/>
  <c r="L45" i="17"/>
  <c r="K45" i="17"/>
  <c r="J45" i="17"/>
  <c r="H45" i="17"/>
  <c r="G45" i="17"/>
  <c r="F45" i="17"/>
  <c r="E45" i="17"/>
  <c r="D45" i="17"/>
  <c r="P44" i="17"/>
  <c r="O44" i="17"/>
  <c r="N44" i="17"/>
  <c r="M44" i="17"/>
  <c r="J44" i="17"/>
  <c r="H44" i="17"/>
  <c r="G44" i="17"/>
  <c r="P43" i="17"/>
  <c r="O43" i="17"/>
  <c r="N43" i="17"/>
  <c r="M43" i="17"/>
  <c r="J43" i="17"/>
  <c r="H43" i="17"/>
  <c r="G43" i="17"/>
  <c r="P42" i="17"/>
  <c r="O42" i="17"/>
  <c r="N42" i="17"/>
  <c r="M42" i="17"/>
  <c r="J42" i="17"/>
  <c r="H42" i="17"/>
  <c r="G42" i="17"/>
  <c r="P41" i="17"/>
  <c r="O41" i="17"/>
  <c r="N41" i="17"/>
  <c r="M41" i="17"/>
  <c r="J41" i="17"/>
  <c r="H41" i="17"/>
  <c r="G41" i="17"/>
  <c r="P40" i="17"/>
  <c r="O40" i="17"/>
  <c r="N40" i="17"/>
  <c r="M40" i="17"/>
  <c r="J40" i="17"/>
  <c r="H40" i="17"/>
  <c r="G40" i="17"/>
  <c r="P39" i="17"/>
  <c r="O39" i="17"/>
  <c r="N39" i="17"/>
  <c r="M39" i="17"/>
  <c r="J39" i="17"/>
  <c r="H39" i="17"/>
  <c r="G39" i="17"/>
  <c r="P38" i="17"/>
  <c r="O38" i="17"/>
  <c r="N38" i="17"/>
  <c r="M38" i="17"/>
  <c r="J38" i="17"/>
  <c r="H38" i="17"/>
  <c r="G38" i="17"/>
  <c r="P37" i="17"/>
  <c r="O37" i="17"/>
  <c r="N37" i="17"/>
  <c r="M37" i="17"/>
  <c r="J37" i="17"/>
  <c r="H37" i="17"/>
  <c r="G37" i="17"/>
  <c r="P36" i="17"/>
  <c r="O36" i="17"/>
  <c r="N36" i="17"/>
  <c r="M36" i="17"/>
  <c r="J36" i="17"/>
  <c r="H36" i="17"/>
  <c r="G36" i="17"/>
  <c r="P35" i="17"/>
  <c r="O35" i="17"/>
  <c r="N35" i="17"/>
  <c r="M35" i="17"/>
  <c r="J35" i="17"/>
  <c r="H35" i="17"/>
  <c r="G35" i="17"/>
  <c r="P34" i="17"/>
  <c r="O34" i="17"/>
  <c r="N34" i="17"/>
  <c r="M34" i="17"/>
  <c r="J34" i="17"/>
  <c r="H34" i="17"/>
  <c r="G34" i="17"/>
  <c r="P33" i="17"/>
  <c r="O33" i="17"/>
  <c r="N33" i="17"/>
  <c r="M33" i="17"/>
  <c r="J33" i="17"/>
  <c r="H33" i="17"/>
  <c r="G33" i="17"/>
  <c r="P32" i="17"/>
  <c r="O32" i="17"/>
  <c r="N32" i="17"/>
  <c r="M32" i="17"/>
  <c r="J32" i="17"/>
  <c r="H32" i="17"/>
  <c r="G32" i="17"/>
  <c r="P31" i="17"/>
  <c r="O31" i="17"/>
  <c r="N31" i="17"/>
  <c r="M31" i="17"/>
  <c r="J31" i="17"/>
  <c r="H31" i="17"/>
  <c r="G31" i="17"/>
  <c r="P30" i="17"/>
  <c r="O30" i="17"/>
  <c r="N30" i="17"/>
  <c r="M30" i="17"/>
  <c r="J30" i="17"/>
  <c r="H30" i="17"/>
  <c r="G30" i="17"/>
  <c r="P29" i="17"/>
  <c r="O29" i="17"/>
  <c r="N29" i="17"/>
  <c r="M29" i="17"/>
  <c r="J29" i="17"/>
  <c r="H29" i="17"/>
  <c r="G29" i="17"/>
  <c r="P28" i="17"/>
  <c r="O28" i="17"/>
  <c r="N28" i="17"/>
  <c r="M28" i="17"/>
  <c r="J28" i="17"/>
  <c r="H28" i="17"/>
  <c r="G28" i="17"/>
  <c r="P27" i="17"/>
  <c r="O27" i="17"/>
  <c r="N27" i="17"/>
  <c r="M27" i="17"/>
  <c r="J27" i="17"/>
  <c r="H27" i="17"/>
  <c r="G27" i="17"/>
  <c r="P26" i="17"/>
  <c r="O26" i="17"/>
  <c r="N26" i="17"/>
  <c r="M26" i="17"/>
  <c r="J26" i="17"/>
  <c r="H26" i="17"/>
  <c r="G26" i="17"/>
  <c r="P25" i="17"/>
  <c r="O25" i="17"/>
  <c r="N25" i="17"/>
  <c r="M25" i="17"/>
  <c r="J25" i="17"/>
  <c r="H25" i="17"/>
  <c r="G25" i="17"/>
  <c r="P24" i="17"/>
  <c r="O24" i="17"/>
  <c r="N24" i="17"/>
  <c r="M24" i="17"/>
  <c r="J24" i="17"/>
  <c r="H24" i="17"/>
  <c r="G24" i="17"/>
  <c r="P23" i="17"/>
  <c r="O23" i="17"/>
  <c r="N23" i="17"/>
  <c r="M23" i="17"/>
  <c r="J23" i="17"/>
  <c r="H23" i="17"/>
  <c r="G23" i="17"/>
  <c r="S22" i="17"/>
  <c r="P22" i="17"/>
  <c r="O22" i="17"/>
  <c r="N22" i="17"/>
  <c r="M22" i="17"/>
  <c r="J22" i="17"/>
  <c r="H22" i="17"/>
  <c r="G22" i="17"/>
  <c r="P21" i="17"/>
  <c r="O21" i="17"/>
  <c r="N21" i="17"/>
  <c r="M21" i="17"/>
  <c r="J21" i="17"/>
  <c r="H21" i="17"/>
  <c r="G21" i="17"/>
  <c r="P20" i="17"/>
  <c r="O20" i="17"/>
  <c r="N20" i="17"/>
  <c r="M20" i="17"/>
  <c r="J20" i="17"/>
  <c r="H20" i="17"/>
  <c r="G20" i="17"/>
  <c r="P19" i="17"/>
  <c r="Q17" i="17"/>
  <c r="P17" i="17"/>
  <c r="H17" i="17"/>
  <c r="G17" i="17"/>
  <c r="F17" i="17"/>
  <c r="E17" i="17"/>
  <c r="D17" i="17"/>
  <c r="C17" i="17"/>
  <c r="A17" i="17"/>
  <c r="L14" i="17"/>
  <c r="F2" i="17"/>
  <c r="E1" i="17"/>
  <c r="B13" i="17" s="1"/>
  <c r="W82" i="16"/>
  <c r="V82" i="16"/>
  <c r="U82" i="16"/>
  <c r="T82" i="16"/>
  <c r="S82" i="16"/>
  <c r="R82" i="16"/>
  <c r="W81" i="16"/>
  <c r="V81" i="16"/>
  <c r="U81" i="16"/>
  <c r="T81" i="16"/>
  <c r="S81" i="16"/>
  <c r="R81" i="16"/>
  <c r="W80" i="16"/>
  <c r="W83" i="16" s="1"/>
  <c r="V80" i="16"/>
  <c r="V83" i="16" s="1"/>
  <c r="U80" i="16"/>
  <c r="U83" i="16" s="1"/>
  <c r="T80" i="16"/>
  <c r="T83" i="16" s="1"/>
  <c r="S80" i="16"/>
  <c r="S83" i="16" s="1"/>
  <c r="R80" i="16"/>
  <c r="R83" i="16" s="1"/>
  <c r="W79" i="16"/>
  <c r="V79" i="16"/>
  <c r="U79" i="16"/>
  <c r="T79" i="16"/>
  <c r="S79" i="16"/>
  <c r="R79" i="16"/>
  <c r="W78" i="16"/>
  <c r="V78" i="16"/>
  <c r="U78" i="16"/>
  <c r="T78" i="16"/>
  <c r="S78" i="16"/>
  <c r="R78" i="16"/>
  <c r="W77" i="16"/>
  <c r="V77" i="16"/>
  <c r="U77" i="16"/>
  <c r="T77" i="16"/>
  <c r="S77" i="16"/>
  <c r="R77" i="16"/>
  <c r="W76" i="16"/>
  <c r="V76" i="16"/>
  <c r="U76" i="16"/>
  <c r="T76" i="16"/>
  <c r="S76" i="16"/>
  <c r="R76" i="16"/>
  <c r="W75" i="16"/>
  <c r="V75" i="16"/>
  <c r="U75" i="16"/>
  <c r="T75" i="16"/>
  <c r="S75" i="16"/>
  <c r="R75" i="16"/>
  <c r="W74" i="16"/>
  <c r="V74" i="16"/>
  <c r="U74" i="16"/>
  <c r="T74" i="16"/>
  <c r="S74" i="16"/>
  <c r="R74" i="16"/>
  <c r="W73" i="16"/>
  <c r="V73" i="16"/>
  <c r="U73" i="16"/>
  <c r="T73" i="16"/>
  <c r="S73" i="16"/>
  <c r="R73" i="16"/>
  <c r="W72" i="16"/>
  <c r="V72" i="16"/>
  <c r="U72" i="16"/>
  <c r="T72" i="16"/>
  <c r="S72" i="16"/>
  <c r="R72" i="16"/>
  <c r="W71" i="16"/>
  <c r="V71" i="16"/>
  <c r="U71" i="16"/>
  <c r="T71" i="16"/>
  <c r="S71" i="16"/>
  <c r="R71" i="16"/>
  <c r="W70" i="16"/>
  <c r="V70" i="16"/>
  <c r="U70" i="16"/>
  <c r="T70" i="16"/>
  <c r="S70" i="16"/>
  <c r="R70" i="16"/>
  <c r="W69" i="16"/>
  <c r="V69" i="16"/>
  <c r="U69" i="16"/>
  <c r="T69" i="16"/>
  <c r="S69" i="16"/>
  <c r="R69" i="16"/>
  <c r="W60" i="16"/>
  <c r="V60" i="16"/>
  <c r="U60" i="16"/>
  <c r="T60" i="16"/>
  <c r="S60" i="16"/>
  <c r="R60" i="16"/>
  <c r="P60" i="16"/>
  <c r="O60" i="16"/>
  <c r="E60" i="16"/>
  <c r="D60" i="16"/>
  <c r="W59" i="16"/>
  <c r="V59" i="16"/>
  <c r="U59" i="16"/>
  <c r="T59" i="16"/>
  <c r="S59" i="16"/>
  <c r="R59" i="16"/>
  <c r="W58" i="16"/>
  <c r="V58" i="16"/>
  <c r="U58" i="16"/>
  <c r="T58" i="16"/>
  <c r="S58" i="16"/>
  <c r="R58" i="16"/>
  <c r="W57" i="16"/>
  <c r="V57" i="16"/>
  <c r="U57" i="16"/>
  <c r="T57" i="16"/>
  <c r="S57" i="16"/>
  <c r="R57" i="16"/>
  <c r="W56" i="16"/>
  <c r="V56" i="16"/>
  <c r="U56" i="16"/>
  <c r="T56" i="16"/>
  <c r="S56" i="16"/>
  <c r="R56" i="16"/>
  <c r="W55" i="16"/>
  <c r="V55" i="16"/>
  <c r="U55" i="16"/>
  <c r="T55" i="16"/>
  <c r="S55" i="16"/>
  <c r="R55" i="16"/>
  <c r="P55" i="16"/>
  <c r="O55" i="16"/>
  <c r="H55" i="16"/>
  <c r="F55" i="16"/>
  <c r="W54" i="16"/>
  <c r="V54" i="16"/>
  <c r="U54" i="16"/>
  <c r="T54" i="16"/>
  <c r="S54" i="16"/>
  <c r="R54" i="16"/>
  <c r="P54" i="16"/>
  <c r="O54" i="16"/>
  <c r="H54" i="16"/>
  <c r="F54" i="16"/>
  <c r="W53" i="16"/>
  <c r="V53" i="16"/>
  <c r="U53" i="16"/>
  <c r="T53" i="16"/>
  <c r="S53" i="16"/>
  <c r="R53" i="16"/>
  <c r="P53" i="16"/>
  <c r="O53" i="16"/>
  <c r="H53" i="16"/>
  <c r="F53" i="16"/>
  <c r="W52" i="16"/>
  <c r="V52" i="16"/>
  <c r="U52" i="16"/>
  <c r="T52" i="16"/>
  <c r="S52" i="16"/>
  <c r="R52" i="16"/>
  <c r="P52" i="16"/>
  <c r="O52" i="16"/>
  <c r="H52" i="16"/>
  <c r="F52" i="16"/>
  <c r="W51" i="16"/>
  <c r="V51" i="16"/>
  <c r="U51" i="16"/>
  <c r="T51" i="16"/>
  <c r="S51" i="16"/>
  <c r="R51" i="16"/>
  <c r="P51" i="16"/>
  <c r="O51" i="16"/>
  <c r="H51" i="16"/>
  <c r="F51" i="16"/>
  <c r="W50" i="16"/>
  <c r="V50" i="16"/>
  <c r="U50" i="16"/>
  <c r="T50" i="16"/>
  <c r="S50" i="16"/>
  <c r="R50" i="16"/>
  <c r="P50" i="16"/>
  <c r="O50" i="16"/>
  <c r="H50" i="16"/>
  <c r="F50" i="16"/>
  <c r="W49" i="16"/>
  <c r="V49" i="16"/>
  <c r="U49" i="16"/>
  <c r="T49" i="16"/>
  <c r="S49" i="16"/>
  <c r="R49" i="16"/>
  <c r="P49" i="16"/>
  <c r="O49" i="16"/>
  <c r="W48" i="16"/>
  <c r="V48" i="16"/>
  <c r="U48" i="16"/>
  <c r="T48" i="16"/>
  <c r="S48" i="16"/>
  <c r="R48" i="16"/>
  <c r="P48" i="16"/>
  <c r="O48" i="16"/>
  <c r="W47" i="16"/>
  <c r="V47" i="16"/>
  <c r="U47" i="16"/>
  <c r="T47" i="16"/>
  <c r="S47" i="16"/>
  <c r="R47" i="16"/>
  <c r="P47" i="16"/>
  <c r="O47" i="16"/>
  <c r="W46" i="16"/>
  <c r="V46" i="16"/>
  <c r="U46" i="16"/>
  <c r="T46" i="16"/>
  <c r="S46" i="16"/>
  <c r="R46" i="16"/>
  <c r="P46" i="16"/>
  <c r="O46" i="16"/>
  <c r="H46" i="16"/>
  <c r="F46" i="16"/>
  <c r="P45" i="16"/>
  <c r="O45" i="16"/>
  <c r="N45" i="16"/>
  <c r="M45" i="16"/>
  <c r="L45" i="16"/>
  <c r="K45" i="16"/>
  <c r="J45" i="16"/>
  <c r="H45" i="16"/>
  <c r="G45" i="16"/>
  <c r="F45" i="16"/>
  <c r="E45" i="16"/>
  <c r="D45" i="16"/>
  <c r="P44" i="16"/>
  <c r="O44" i="16"/>
  <c r="N44" i="16"/>
  <c r="M44" i="16"/>
  <c r="J44" i="16"/>
  <c r="H44" i="16"/>
  <c r="G44" i="16"/>
  <c r="P43" i="16"/>
  <c r="O43" i="16"/>
  <c r="N43" i="16"/>
  <c r="M43" i="16"/>
  <c r="J43" i="16"/>
  <c r="H43" i="16"/>
  <c r="G43" i="16"/>
  <c r="P42" i="16"/>
  <c r="O42" i="16"/>
  <c r="N42" i="16"/>
  <c r="M42" i="16"/>
  <c r="J42" i="16"/>
  <c r="H42" i="16"/>
  <c r="G42" i="16"/>
  <c r="P41" i="16"/>
  <c r="O41" i="16"/>
  <c r="N41" i="16"/>
  <c r="M41" i="16"/>
  <c r="J41" i="16"/>
  <c r="H41" i="16"/>
  <c r="G41" i="16"/>
  <c r="P40" i="16"/>
  <c r="O40" i="16"/>
  <c r="N40" i="16"/>
  <c r="M40" i="16"/>
  <c r="J40" i="16"/>
  <c r="H40" i="16"/>
  <c r="G40" i="16"/>
  <c r="P39" i="16"/>
  <c r="O39" i="16"/>
  <c r="N39" i="16"/>
  <c r="M39" i="16"/>
  <c r="J39" i="16"/>
  <c r="H39" i="16"/>
  <c r="G39" i="16"/>
  <c r="P38" i="16"/>
  <c r="O38" i="16"/>
  <c r="N38" i="16"/>
  <c r="M38" i="16"/>
  <c r="J38" i="16"/>
  <c r="H38" i="16"/>
  <c r="G38" i="16"/>
  <c r="P37" i="16"/>
  <c r="O37" i="16"/>
  <c r="N37" i="16"/>
  <c r="M37" i="16"/>
  <c r="J37" i="16"/>
  <c r="H37" i="16"/>
  <c r="G37" i="16"/>
  <c r="P36" i="16"/>
  <c r="O36" i="16"/>
  <c r="N36" i="16"/>
  <c r="M36" i="16"/>
  <c r="J36" i="16"/>
  <c r="H36" i="16"/>
  <c r="G36" i="16"/>
  <c r="P35" i="16"/>
  <c r="O35" i="16"/>
  <c r="N35" i="16"/>
  <c r="M35" i="16"/>
  <c r="J35" i="16"/>
  <c r="H35" i="16"/>
  <c r="G35" i="16"/>
  <c r="P34" i="16"/>
  <c r="O34" i="16"/>
  <c r="N34" i="16"/>
  <c r="M34" i="16"/>
  <c r="J34" i="16"/>
  <c r="H34" i="16"/>
  <c r="G34" i="16"/>
  <c r="P33" i="16"/>
  <c r="O33" i="16"/>
  <c r="N33" i="16"/>
  <c r="M33" i="16"/>
  <c r="J33" i="16"/>
  <c r="H33" i="16"/>
  <c r="G33" i="16"/>
  <c r="P32" i="16"/>
  <c r="O32" i="16"/>
  <c r="N32" i="16"/>
  <c r="M32" i="16"/>
  <c r="J32" i="16"/>
  <c r="H32" i="16"/>
  <c r="G32" i="16"/>
  <c r="P31" i="16"/>
  <c r="O31" i="16"/>
  <c r="N31" i="16"/>
  <c r="M31" i="16"/>
  <c r="J31" i="16"/>
  <c r="H31" i="16"/>
  <c r="G31" i="16"/>
  <c r="P30" i="16"/>
  <c r="O30" i="16"/>
  <c r="N30" i="16"/>
  <c r="M30" i="16"/>
  <c r="J30" i="16"/>
  <c r="H30" i="16"/>
  <c r="G30" i="16"/>
  <c r="P29" i="16"/>
  <c r="O29" i="16"/>
  <c r="N29" i="16"/>
  <c r="M29" i="16"/>
  <c r="J29" i="16"/>
  <c r="H29" i="16"/>
  <c r="G29" i="16"/>
  <c r="P28" i="16"/>
  <c r="O28" i="16"/>
  <c r="N28" i="16"/>
  <c r="M28" i="16"/>
  <c r="J28" i="16"/>
  <c r="H28" i="16"/>
  <c r="G28" i="16"/>
  <c r="P27" i="16"/>
  <c r="O27" i="16"/>
  <c r="N27" i="16"/>
  <c r="M27" i="16"/>
  <c r="J27" i="16"/>
  <c r="H27" i="16"/>
  <c r="G27" i="16"/>
  <c r="P26" i="16"/>
  <c r="O26" i="16"/>
  <c r="N26" i="16"/>
  <c r="M26" i="16"/>
  <c r="J26" i="16"/>
  <c r="H26" i="16"/>
  <c r="G26" i="16"/>
  <c r="P25" i="16"/>
  <c r="O25" i="16"/>
  <c r="N25" i="16"/>
  <c r="M25" i="16"/>
  <c r="J25" i="16"/>
  <c r="H25" i="16"/>
  <c r="G25" i="16"/>
  <c r="P24" i="16"/>
  <c r="O24" i="16"/>
  <c r="N24" i="16"/>
  <c r="M24" i="16"/>
  <c r="J24" i="16"/>
  <c r="H24" i="16"/>
  <c r="G24" i="16"/>
  <c r="P23" i="16"/>
  <c r="O23" i="16"/>
  <c r="N23" i="16"/>
  <c r="M23" i="16"/>
  <c r="J23" i="16"/>
  <c r="H23" i="16"/>
  <c r="G23" i="16"/>
  <c r="S22" i="16"/>
  <c r="P22" i="16"/>
  <c r="O22" i="16"/>
  <c r="N22" i="16"/>
  <c r="M22" i="16"/>
  <c r="J22" i="16"/>
  <c r="H22" i="16"/>
  <c r="G22" i="16"/>
  <c r="P21" i="16"/>
  <c r="O21" i="16"/>
  <c r="N21" i="16"/>
  <c r="M21" i="16"/>
  <c r="J21" i="16"/>
  <c r="H21" i="16"/>
  <c r="G21" i="16"/>
  <c r="P20" i="16"/>
  <c r="O20" i="16"/>
  <c r="N20" i="16"/>
  <c r="M20" i="16"/>
  <c r="J20" i="16"/>
  <c r="H20" i="16"/>
  <c r="G20" i="16"/>
  <c r="P19" i="16"/>
  <c r="P17" i="16"/>
  <c r="H17" i="16"/>
  <c r="G17" i="16"/>
  <c r="F17" i="16"/>
  <c r="E17" i="16"/>
  <c r="D17" i="16"/>
  <c r="C17" i="16"/>
  <c r="A17" i="16"/>
  <c r="L14" i="16"/>
  <c r="E1" i="16"/>
  <c r="B13" i="16" s="1"/>
  <c r="W84" i="15"/>
  <c r="V84" i="15"/>
  <c r="U84" i="15"/>
  <c r="T84" i="15"/>
  <c r="S84" i="15"/>
  <c r="R84" i="15"/>
  <c r="W83" i="15"/>
  <c r="V83" i="15"/>
  <c r="U83" i="15"/>
  <c r="T83" i="15"/>
  <c r="S83" i="15"/>
  <c r="R83" i="15"/>
  <c r="W82" i="15"/>
  <c r="W85" i="15" s="1"/>
  <c r="V82" i="15"/>
  <c r="V85" i="15" s="1"/>
  <c r="U82" i="15"/>
  <c r="U85" i="15" s="1"/>
  <c r="T82" i="15"/>
  <c r="T85" i="15" s="1"/>
  <c r="S82" i="15"/>
  <c r="S85" i="15" s="1"/>
  <c r="R82" i="15"/>
  <c r="R85" i="15" s="1"/>
  <c r="W81" i="15"/>
  <c r="V81" i="15"/>
  <c r="U81" i="15"/>
  <c r="T81" i="15"/>
  <c r="S81" i="15"/>
  <c r="R81" i="15"/>
  <c r="W80" i="15"/>
  <c r="V80" i="15"/>
  <c r="U80" i="15"/>
  <c r="T80" i="15"/>
  <c r="S80" i="15"/>
  <c r="R80" i="15"/>
  <c r="W79" i="15"/>
  <c r="V79" i="15"/>
  <c r="U79" i="15"/>
  <c r="T79" i="15"/>
  <c r="S79" i="15"/>
  <c r="R79" i="15"/>
  <c r="W78" i="15"/>
  <c r="V78" i="15"/>
  <c r="U78" i="15"/>
  <c r="T78" i="15"/>
  <c r="S78" i="15"/>
  <c r="R78" i="15"/>
  <c r="W77" i="15"/>
  <c r="V77" i="15"/>
  <c r="U77" i="15"/>
  <c r="T77" i="15"/>
  <c r="S77" i="15"/>
  <c r="R77" i="15"/>
  <c r="W76" i="15"/>
  <c r="V76" i="15"/>
  <c r="U76" i="15"/>
  <c r="T76" i="15"/>
  <c r="S76" i="15"/>
  <c r="R76" i="15"/>
  <c r="W75" i="15"/>
  <c r="V75" i="15"/>
  <c r="U75" i="15"/>
  <c r="T75" i="15"/>
  <c r="S75" i="15"/>
  <c r="R75" i="15"/>
  <c r="W74" i="15"/>
  <c r="V74" i="15"/>
  <c r="U74" i="15"/>
  <c r="T74" i="15"/>
  <c r="S74" i="15"/>
  <c r="R74" i="15"/>
  <c r="W73" i="15"/>
  <c r="V73" i="15"/>
  <c r="U73" i="15"/>
  <c r="T73" i="15"/>
  <c r="S73" i="15"/>
  <c r="R73" i="15"/>
  <c r="W72" i="15"/>
  <c r="V72" i="15"/>
  <c r="U72" i="15"/>
  <c r="T72" i="15"/>
  <c r="S72" i="15"/>
  <c r="R72" i="15"/>
  <c r="W71" i="15"/>
  <c r="V71" i="15"/>
  <c r="U71" i="15"/>
  <c r="T71" i="15"/>
  <c r="S71" i="15"/>
  <c r="R71" i="15"/>
  <c r="W62" i="15"/>
  <c r="V62" i="15"/>
  <c r="U62" i="15"/>
  <c r="T62" i="15"/>
  <c r="S62" i="15"/>
  <c r="R62" i="15"/>
  <c r="P62" i="15"/>
  <c r="O62" i="15"/>
  <c r="E62" i="15"/>
  <c r="D62" i="15"/>
  <c r="W59" i="15"/>
  <c r="V59" i="15"/>
  <c r="U59" i="15"/>
  <c r="T59" i="15"/>
  <c r="S59" i="15"/>
  <c r="R59" i="15"/>
  <c r="W58" i="15"/>
  <c r="V58" i="15"/>
  <c r="U58" i="15"/>
  <c r="T58" i="15"/>
  <c r="S58" i="15"/>
  <c r="R58" i="15"/>
  <c r="W57" i="15"/>
  <c r="V57" i="15"/>
  <c r="U57" i="15"/>
  <c r="T57" i="15"/>
  <c r="S57" i="15"/>
  <c r="R57" i="15"/>
  <c r="W56" i="15"/>
  <c r="V56" i="15"/>
  <c r="U56" i="15"/>
  <c r="T56" i="15"/>
  <c r="S56" i="15"/>
  <c r="R56" i="15"/>
  <c r="W55" i="15"/>
  <c r="V55" i="15"/>
  <c r="U55" i="15"/>
  <c r="T55" i="15"/>
  <c r="S55" i="15"/>
  <c r="R55" i="15"/>
  <c r="P55" i="15"/>
  <c r="O55" i="15"/>
  <c r="H55" i="15"/>
  <c r="F55" i="15"/>
  <c r="W54" i="15"/>
  <c r="V54" i="15"/>
  <c r="U54" i="15"/>
  <c r="T54" i="15"/>
  <c r="S54" i="15"/>
  <c r="R54" i="15"/>
  <c r="P54" i="15"/>
  <c r="O54" i="15"/>
  <c r="H54" i="15"/>
  <c r="F54" i="15"/>
  <c r="W53" i="15"/>
  <c r="V53" i="15"/>
  <c r="U53" i="15"/>
  <c r="T53" i="15"/>
  <c r="S53" i="15"/>
  <c r="R53" i="15"/>
  <c r="P53" i="15"/>
  <c r="O53" i="15"/>
  <c r="H53" i="15"/>
  <c r="F53" i="15"/>
  <c r="W52" i="15"/>
  <c r="V52" i="15"/>
  <c r="U52" i="15"/>
  <c r="T52" i="15"/>
  <c r="S52" i="15"/>
  <c r="R52" i="15"/>
  <c r="P52" i="15"/>
  <c r="O52" i="15"/>
  <c r="H52" i="15"/>
  <c r="F52" i="15"/>
  <c r="W51" i="15"/>
  <c r="V51" i="15"/>
  <c r="U51" i="15"/>
  <c r="T51" i="15"/>
  <c r="S51" i="15"/>
  <c r="R51" i="15"/>
  <c r="P51" i="15"/>
  <c r="O51" i="15"/>
  <c r="H51" i="15"/>
  <c r="F51" i="15"/>
  <c r="W50" i="15"/>
  <c r="V50" i="15"/>
  <c r="U50" i="15"/>
  <c r="T50" i="15"/>
  <c r="S50" i="15"/>
  <c r="R50" i="15"/>
  <c r="P50" i="15"/>
  <c r="O50" i="15"/>
  <c r="H50" i="15"/>
  <c r="F50" i="15"/>
  <c r="W49" i="15"/>
  <c r="V49" i="15"/>
  <c r="U49" i="15"/>
  <c r="T49" i="15"/>
  <c r="S49" i="15"/>
  <c r="R49" i="15"/>
  <c r="P49" i="15"/>
  <c r="O49" i="15"/>
  <c r="W48" i="15"/>
  <c r="V48" i="15"/>
  <c r="U48" i="15"/>
  <c r="T48" i="15"/>
  <c r="S48" i="15"/>
  <c r="R48" i="15"/>
  <c r="P48" i="15"/>
  <c r="O48" i="15"/>
  <c r="W47" i="15"/>
  <c r="V47" i="15"/>
  <c r="U47" i="15"/>
  <c r="T47" i="15"/>
  <c r="S47" i="15"/>
  <c r="R47" i="15"/>
  <c r="P47" i="15"/>
  <c r="O47" i="15"/>
  <c r="W46" i="15"/>
  <c r="V46" i="15"/>
  <c r="U46" i="15"/>
  <c r="T46" i="15"/>
  <c r="S46" i="15"/>
  <c r="R46" i="15"/>
  <c r="P46" i="15"/>
  <c r="O46" i="15"/>
  <c r="H46" i="15"/>
  <c r="F46" i="15"/>
  <c r="P45" i="15"/>
  <c r="O45" i="15"/>
  <c r="N45" i="15"/>
  <c r="M45" i="15"/>
  <c r="L45" i="15"/>
  <c r="K45" i="15"/>
  <c r="J45" i="15"/>
  <c r="H45" i="15"/>
  <c r="G45" i="15"/>
  <c r="F45" i="15"/>
  <c r="E45" i="15"/>
  <c r="D45" i="15"/>
  <c r="P44" i="15"/>
  <c r="O44" i="15"/>
  <c r="N44" i="15"/>
  <c r="M44" i="15"/>
  <c r="J44" i="15"/>
  <c r="H44" i="15"/>
  <c r="G44" i="15"/>
  <c r="P43" i="15"/>
  <c r="O43" i="15"/>
  <c r="N43" i="15"/>
  <c r="M43" i="15"/>
  <c r="J43" i="15"/>
  <c r="H43" i="15"/>
  <c r="G43" i="15"/>
  <c r="P42" i="15"/>
  <c r="O42" i="15"/>
  <c r="N42" i="15"/>
  <c r="M42" i="15"/>
  <c r="J42" i="15"/>
  <c r="H42" i="15"/>
  <c r="G42" i="15"/>
  <c r="P41" i="15"/>
  <c r="O41" i="15"/>
  <c r="N41" i="15"/>
  <c r="M41" i="15"/>
  <c r="J41" i="15"/>
  <c r="H41" i="15"/>
  <c r="G41" i="15"/>
  <c r="P40" i="15"/>
  <c r="O40" i="15"/>
  <c r="N40" i="15"/>
  <c r="M40" i="15"/>
  <c r="J40" i="15"/>
  <c r="H40" i="15"/>
  <c r="G40" i="15"/>
  <c r="P39" i="15"/>
  <c r="O39" i="15"/>
  <c r="N39" i="15"/>
  <c r="M39" i="15"/>
  <c r="J39" i="15"/>
  <c r="H39" i="15"/>
  <c r="G39" i="15"/>
  <c r="P38" i="15"/>
  <c r="O38" i="15"/>
  <c r="N38" i="15"/>
  <c r="M38" i="15"/>
  <c r="J38" i="15"/>
  <c r="H38" i="15"/>
  <c r="G38" i="15"/>
  <c r="P37" i="15"/>
  <c r="O37" i="15"/>
  <c r="N37" i="15"/>
  <c r="M37" i="15"/>
  <c r="J37" i="15"/>
  <c r="H37" i="15"/>
  <c r="G37" i="15"/>
  <c r="P36" i="15"/>
  <c r="O36" i="15"/>
  <c r="N36" i="15"/>
  <c r="M36" i="15"/>
  <c r="J36" i="15"/>
  <c r="H36" i="15"/>
  <c r="G36" i="15"/>
  <c r="P35" i="15"/>
  <c r="O35" i="15"/>
  <c r="N35" i="15"/>
  <c r="M35" i="15"/>
  <c r="J35" i="15"/>
  <c r="H35" i="15"/>
  <c r="G35" i="15"/>
  <c r="P34" i="15"/>
  <c r="O34" i="15"/>
  <c r="N34" i="15"/>
  <c r="M34" i="15"/>
  <c r="J34" i="15"/>
  <c r="H34" i="15"/>
  <c r="G34" i="15"/>
  <c r="P33" i="15"/>
  <c r="O33" i="15"/>
  <c r="N33" i="15"/>
  <c r="M33" i="15"/>
  <c r="J33" i="15"/>
  <c r="H33" i="15"/>
  <c r="G33" i="15"/>
  <c r="P32" i="15"/>
  <c r="O32" i="15"/>
  <c r="N32" i="15"/>
  <c r="M32" i="15"/>
  <c r="J32" i="15"/>
  <c r="H32" i="15"/>
  <c r="G32" i="15"/>
  <c r="P31" i="15"/>
  <c r="O31" i="15"/>
  <c r="N31" i="15"/>
  <c r="M31" i="15"/>
  <c r="J31" i="15"/>
  <c r="H31" i="15"/>
  <c r="G31" i="15"/>
  <c r="P30" i="15"/>
  <c r="O30" i="15"/>
  <c r="N30" i="15"/>
  <c r="M30" i="15"/>
  <c r="J30" i="15"/>
  <c r="H30" i="15"/>
  <c r="G30" i="15"/>
  <c r="P29" i="15"/>
  <c r="O29" i="15"/>
  <c r="N29" i="15"/>
  <c r="M29" i="15"/>
  <c r="J29" i="15"/>
  <c r="H29" i="15"/>
  <c r="G29" i="15"/>
  <c r="P28" i="15"/>
  <c r="O28" i="15"/>
  <c r="N28" i="15"/>
  <c r="M28" i="15"/>
  <c r="J28" i="15"/>
  <c r="H28" i="15"/>
  <c r="G28" i="15"/>
  <c r="P27" i="15"/>
  <c r="O27" i="15"/>
  <c r="N27" i="15"/>
  <c r="M27" i="15"/>
  <c r="J27" i="15"/>
  <c r="H27" i="15"/>
  <c r="G27" i="15"/>
  <c r="P26" i="15"/>
  <c r="O26" i="15"/>
  <c r="N26" i="15"/>
  <c r="M26" i="15"/>
  <c r="J26" i="15"/>
  <c r="H26" i="15"/>
  <c r="G26" i="15"/>
  <c r="P25" i="15"/>
  <c r="O25" i="15"/>
  <c r="N25" i="15"/>
  <c r="M25" i="15"/>
  <c r="J25" i="15"/>
  <c r="H25" i="15"/>
  <c r="G25" i="15"/>
  <c r="P24" i="15"/>
  <c r="O24" i="15"/>
  <c r="N24" i="15"/>
  <c r="M24" i="15"/>
  <c r="J24" i="15"/>
  <c r="H24" i="15"/>
  <c r="G24" i="15"/>
  <c r="P23" i="15"/>
  <c r="O23" i="15"/>
  <c r="N23" i="15"/>
  <c r="M23" i="15"/>
  <c r="J23" i="15"/>
  <c r="H23" i="15"/>
  <c r="G23" i="15"/>
  <c r="S22" i="15"/>
  <c r="P22" i="15"/>
  <c r="O22" i="15"/>
  <c r="N22" i="15"/>
  <c r="M22" i="15"/>
  <c r="J22" i="15"/>
  <c r="H22" i="15"/>
  <c r="G22" i="15"/>
  <c r="P21" i="15"/>
  <c r="O21" i="15"/>
  <c r="N21" i="15"/>
  <c r="M21" i="15"/>
  <c r="J21" i="15"/>
  <c r="H21" i="15"/>
  <c r="G21" i="15"/>
  <c r="P20" i="15"/>
  <c r="O20" i="15"/>
  <c r="N20" i="15"/>
  <c r="M20" i="15"/>
  <c r="J20" i="15"/>
  <c r="H20" i="15"/>
  <c r="G20" i="15"/>
  <c r="P19" i="15"/>
  <c r="P17" i="15"/>
  <c r="H17" i="15"/>
  <c r="G17" i="15"/>
  <c r="F17" i="15"/>
  <c r="E17" i="15"/>
  <c r="D17" i="15"/>
  <c r="C17" i="15"/>
  <c r="A17" i="15"/>
  <c r="L14" i="15"/>
  <c r="E1" i="15"/>
  <c r="B13" i="15" s="1"/>
  <c r="W62" i="14"/>
  <c r="V62" i="14"/>
  <c r="U62" i="14"/>
  <c r="T62" i="14"/>
  <c r="S62" i="14"/>
  <c r="R62" i="14"/>
  <c r="W61" i="14"/>
  <c r="V61" i="14"/>
  <c r="U61" i="14"/>
  <c r="T61" i="14"/>
  <c r="S61" i="14"/>
  <c r="R61" i="14"/>
  <c r="W60" i="14"/>
  <c r="W63" i="14" s="1"/>
  <c r="V60" i="14"/>
  <c r="V63" i="14" s="1"/>
  <c r="U60" i="14"/>
  <c r="U63" i="14" s="1"/>
  <c r="T60" i="14"/>
  <c r="T63" i="14" s="1"/>
  <c r="S60" i="14"/>
  <c r="S63" i="14" s="1"/>
  <c r="R60" i="14"/>
  <c r="R63" i="14" s="1"/>
  <c r="W59" i="14"/>
  <c r="V59" i="14"/>
  <c r="U59" i="14"/>
  <c r="T59" i="14"/>
  <c r="S59" i="14"/>
  <c r="R59" i="14"/>
  <c r="W58" i="14"/>
  <c r="V58" i="14"/>
  <c r="U58" i="14"/>
  <c r="T58" i="14"/>
  <c r="S58" i="14"/>
  <c r="R58" i="14"/>
  <c r="W57" i="14"/>
  <c r="V57" i="14"/>
  <c r="U57" i="14"/>
  <c r="T57" i="14"/>
  <c r="S57" i="14"/>
  <c r="R57" i="14"/>
  <c r="W56" i="14"/>
  <c r="V56" i="14"/>
  <c r="U56" i="14"/>
  <c r="T56" i="14"/>
  <c r="S56" i="14"/>
  <c r="R56" i="14"/>
  <c r="W55" i="14"/>
  <c r="V55" i="14"/>
  <c r="U55" i="14"/>
  <c r="T55" i="14"/>
  <c r="S55" i="14"/>
  <c r="R55" i="14"/>
  <c r="W54" i="14"/>
  <c r="V54" i="14"/>
  <c r="U54" i="14"/>
  <c r="T54" i="14"/>
  <c r="S54" i="14"/>
  <c r="R54" i="14"/>
  <c r="W53" i="14"/>
  <c r="V53" i="14"/>
  <c r="U53" i="14"/>
  <c r="T53" i="14"/>
  <c r="S53" i="14"/>
  <c r="R53" i="14"/>
  <c r="W52" i="14"/>
  <c r="V52" i="14"/>
  <c r="U52" i="14"/>
  <c r="T52" i="14"/>
  <c r="S52" i="14"/>
  <c r="R52" i="14"/>
  <c r="W51" i="14"/>
  <c r="V51" i="14"/>
  <c r="U51" i="14"/>
  <c r="T51" i="14"/>
  <c r="S51" i="14"/>
  <c r="R51" i="14"/>
  <c r="W50" i="14"/>
  <c r="V50" i="14"/>
  <c r="U50" i="14"/>
  <c r="T50" i="14"/>
  <c r="S50" i="14"/>
  <c r="R50" i="14"/>
  <c r="W49" i="14"/>
  <c r="V49" i="14"/>
  <c r="U49" i="14"/>
  <c r="T49" i="14"/>
  <c r="S49" i="14"/>
  <c r="R49" i="14"/>
  <c r="L41" i="14"/>
  <c r="K41" i="14"/>
  <c r="J41" i="14"/>
  <c r="I41" i="14"/>
  <c r="H41" i="14"/>
  <c r="P40" i="14"/>
  <c r="E40" i="14"/>
  <c r="D40" i="14"/>
  <c r="W39" i="14"/>
  <c r="V39" i="14"/>
  <c r="U39" i="14"/>
  <c r="T39" i="14"/>
  <c r="S39" i="14"/>
  <c r="R39" i="14"/>
  <c r="W38" i="14"/>
  <c r="V38" i="14"/>
  <c r="U38" i="14"/>
  <c r="T38" i="14"/>
  <c r="S38" i="14"/>
  <c r="R38" i="14"/>
  <c r="W37" i="14"/>
  <c r="V37" i="14"/>
  <c r="U37" i="14"/>
  <c r="T37" i="14"/>
  <c r="S37" i="14"/>
  <c r="R37" i="14"/>
  <c r="W36" i="14"/>
  <c r="V36" i="14"/>
  <c r="U36" i="14"/>
  <c r="T36" i="14"/>
  <c r="S36" i="14"/>
  <c r="R36" i="14"/>
  <c r="W35" i="14"/>
  <c r="V35" i="14"/>
  <c r="U35" i="14"/>
  <c r="T35" i="14"/>
  <c r="S35" i="14"/>
  <c r="R35" i="14"/>
  <c r="P35" i="14"/>
  <c r="O35" i="14"/>
  <c r="H35" i="14"/>
  <c r="F35" i="14"/>
  <c r="W34" i="14"/>
  <c r="V34" i="14"/>
  <c r="U34" i="14"/>
  <c r="T34" i="14"/>
  <c r="S34" i="14"/>
  <c r="R34" i="14"/>
  <c r="P34" i="14"/>
  <c r="O34" i="14"/>
  <c r="H34" i="14"/>
  <c r="F34" i="14"/>
  <c r="W33" i="14"/>
  <c r="V33" i="14"/>
  <c r="U33" i="14"/>
  <c r="T33" i="14"/>
  <c r="S33" i="14"/>
  <c r="R33" i="14"/>
  <c r="P33" i="14"/>
  <c r="O33" i="14"/>
  <c r="H33" i="14"/>
  <c r="F33" i="14"/>
  <c r="W32" i="14"/>
  <c r="V32" i="14"/>
  <c r="U32" i="14"/>
  <c r="T32" i="14"/>
  <c r="S32" i="14"/>
  <c r="R32" i="14"/>
  <c r="P32" i="14"/>
  <c r="O32" i="14"/>
  <c r="H32" i="14"/>
  <c r="F32" i="14"/>
  <c r="W31" i="14"/>
  <c r="V31" i="14"/>
  <c r="U31" i="14"/>
  <c r="T31" i="14"/>
  <c r="S31" i="14"/>
  <c r="R31" i="14"/>
  <c r="P31" i="14"/>
  <c r="O31" i="14"/>
  <c r="H31" i="14"/>
  <c r="F31" i="14"/>
  <c r="W30" i="14"/>
  <c r="V30" i="14"/>
  <c r="U30" i="14"/>
  <c r="T30" i="14"/>
  <c r="S30" i="14"/>
  <c r="R30" i="14"/>
  <c r="P30" i="14"/>
  <c r="O30" i="14"/>
  <c r="H30" i="14"/>
  <c r="F30" i="14"/>
  <c r="W29" i="14"/>
  <c r="V29" i="14"/>
  <c r="U29" i="14"/>
  <c r="T29" i="14"/>
  <c r="S29" i="14"/>
  <c r="R29" i="14"/>
  <c r="P29" i="14"/>
  <c r="O29" i="14"/>
  <c r="W28" i="14"/>
  <c r="V28" i="14"/>
  <c r="U28" i="14"/>
  <c r="T28" i="14"/>
  <c r="S28" i="14"/>
  <c r="R28" i="14"/>
  <c r="P28" i="14"/>
  <c r="O28" i="14"/>
  <c r="W27" i="14"/>
  <c r="V27" i="14"/>
  <c r="U27" i="14"/>
  <c r="T27" i="14"/>
  <c r="S27" i="14"/>
  <c r="R27" i="14"/>
  <c r="P27" i="14"/>
  <c r="O27" i="14"/>
  <c r="W26" i="14"/>
  <c r="V26" i="14"/>
  <c r="U26" i="14"/>
  <c r="T26" i="14"/>
  <c r="S26" i="14"/>
  <c r="R26" i="14"/>
  <c r="P26" i="14"/>
  <c r="O26" i="14"/>
  <c r="H26" i="14"/>
  <c r="F26" i="14"/>
  <c r="W25" i="14"/>
  <c r="V25" i="14"/>
  <c r="U25" i="14"/>
  <c r="T25" i="14"/>
  <c r="S25" i="14"/>
  <c r="R25" i="14"/>
  <c r="P25" i="14"/>
  <c r="O25" i="14"/>
  <c r="N25" i="14"/>
  <c r="M25" i="14"/>
  <c r="L25" i="14"/>
  <c r="K25" i="14"/>
  <c r="J25" i="14"/>
  <c r="H25" i="14"/>
  <c r="G25" i="14"/>
  <c r="F25" i="14"/>
  <c r="E25" i="14"/>
  <c r="D25" i="14"/>
  <c r="W24" i="14"/>
  <c r="V24" i="14"/>
  <c r="U24" i="14"/>
  <c r="T24" i="14"/>
  <c r="S24" i="14"/>
  <c r="R24" i="14"/>
  <c r="P22" i="14"/>
  <c r="O22" i="14"/>
  <c r="N22" i="14"/>
  <c r="M22" i="14"/>
  <c r="P21" i="14"/>
  <c r="O21" i="14"/>
  <c r="N21" i="14"/>
  <c r="M21" i="14"/>
  <c r="P20" i="14"/>
  <c r="O20" i="14"/>
  <c r="N20" i="14"/>
  <c r="M20" i="14"/>
  <c r="P17" i="14"/>
  <c r="H17" i="14"/>
  <c r="G17" i="14"/>
  <c r="F17" i="14"/>
  <c r="E17" i="14"/>
  <c r="D17" i="14"/>
  <c r="C17" i="14"/>
  <c r="A17" i="14"/>
  <c r="L14" i="14"/>
  <c r="E1" i="14"/>
  <c r="B13" i="14" s="1"/>
  <c r="W61" i="5"/>
  <c r="V61" i="5"/>
  <c r="U61" i="5"/>
  <c r="T61" i="5"/>
  <c r="S61" i="5"/>
  <c r="R61" i="5"/>
  <c r="W60" i="5"/>
  <c r="V60" i="5"/>
  <c r="U60" i="5"/>
  <c r="T60" i="5"/>
  <c r="S60" i="5"/>
  <c r="R60" i="5"/>
  <c r="W59" i="5"/>
  <c r="V59" i="5"/>
  <c r="U59" i="5"/>
  <c r="T59" i="5"/>
  <c r="S59" i="5"/>
  <c r="R59" i="5"/>
  <c r="W58" i="5"/>
  <c r="V58" i="5"/>
  <c r="U58" i="5"/>
  <c r="T58" i="5"/>
  <c r="S58" i="5"/>
  <c r="R58" i="5"/>
  <c r="W57" i="5"/>
  <c r="V57" i="5"/>
  <c r="U57" i="5"/>
  <c r="T57" i="5"/>
  <c r="S57" i="5"/>
  <c r="R57" i="5"/>
  <c r="W56" i="5"/>
  <c r="V56" i="5"/>
  <c r="U56" i="5"/>
  <c r="S56" i="5"/>
  <c r="R56" i="5"/>
  <c r="W55" i="5"/>
  <c r="V55" i="5"/>
  <c r="U55" i="5"/>
  <c r="T55" i="5"/>
  <c r="S55" i="5"/>
  <c r="R55" i="5"/>
  <c r="W54" i="5"/>
  <c r="V54" i="5"/>
  <c r="U54" i="5"/>
  <c r="T54" i="5"/>
  <c r="R54" i="5"/>
  <c r="W53" i="5"/>
  <c r="V53" i="5"/>
  <c r="U53" i="5"/>
  <c r="T53" i="5"/>
  <c r="S53" i="5"/>
  <c r="W52" i="5"/>
  <c r="V52" i="5"/>
  <c r="U52" i="5"/>
  <c r="T52" i="5"/>
  <c r="S52" i="5"/>
  <c r="W51" i="5"/>
  <c r="V51" i="5"/>
  <c r="U51" i="5"/>
  <c r="T51" i="5"/>
  <c r="S51" i="5"/>
  <c r="W50" i="5"/>
  <c r="V50" i="5"/>
  <c r="U50" i="5"/>
  <c r="T50" i="5"/>
  <c r="S50" i="5"/>
  <c r="R50" i="5"/>
  <c r="W49" i="5"/>
  <c r="V49" i="5"/>
  <c r="U49" i="5"/>
  <c r="T49" i="5"/>
  <c r="S49" i="5"/>
  <c r="W48" i="5"/>
  <c r="U48" i="5"/>
  <c r="T48" i="5"/>
  <c r="S48" i="5"/>
  <c r="R48" i="5"/>
  <c r="D40" i="5"/>
  <c r="R49" i="5"/>
  <c r="V48" i="5"/>
  <c r="D26" i="5"/>
  <c r="P19" i="5"/>
  <c r="F19" i="5"/>
  <c r="L17" i="5"/>
  <c r="K16" i="5"/>
  <c r="B16" i="5"/>
  <c r="D41" i="5" l="1"/>
  <c r="E40" i="5"/>
  <c r="U62" i="5"/>
  <c r="V62" i="5"/>
  <c r="T56" i="5"/>
  <c r="T62" i="5" s="1"/>
  <c r="E26" i="5"/>
  <c r="R53" i="5"/>
  <c r="M40" i="5"/>
  <c r="W62" i="5"/>
  <c r="S54" i="5"/>
  <c r="S62" i="5" s="1"/>
  <c r="E14" i="14"/>
  <c r="E14" i="17"/>
  <c r="E14" i="16"/>
  <c r="E14" i="15"/>
  <c r="K13" i="14"/>
  <c r="K13" i="15"/>
  <c r="K13" i="16"/>
  <c r="K13" i="17"/>
  <c r="G26" i="5" l="1"/>
  <c r="F26" i="5" s="1"/>
  <c r="G40" i="5"/>
  <c r="E41" i="5"/>
  <c r="R51" i="5"/>
  <c r="R52" i="5"/>
  <c r="L26" i="5"/>
  <c r="J26" i="5"/>
  <c r="K26" i="5" s="1"/>
  <c r="H26" i="5"/>
  <c r="G41" i="5" l="1"/>
  <c r="G61" i="17" s="1"/>
  <c r="R62" i="5"/>
  <c r="O40" i="5"/>
  <c r="P40" i="5" s="1"/>
  <c r="M26" i="5"/>
  <c r="M41" i="5" s="1"/>
  <c r="E63" i="15"/>
  <c r="E41" i="14"/>
  <c r="E61" i="16"/>
  <c r="E61" i="17"/>
  <c r="N26" i="5"/>
  <c r="N41" i="5" s="1"/>
  <c r="G11" i="5"/>
  <c r="G41" i="14" l="1"/>
  <c r="G42" i="14" s="1"/>
  <c r="G63" i="15" s="1"/>
  <c r="G64" i="15" s="1"/>
  <c r="F2" i="14"/>
  <c r="M61" i="16"/>
  <c r="M61" i="17"/>
  <c r="M63" i="15"/>
  <c r="M41" i="14"/>
  <c r="N61" i="17"/>
  <c r="N63" i="15"/>
  <c r="N41" i="14"/>
  <c r="N61" i="16"/>
  <c r="O26" i="5"/>
  <c r="F2" i="15" l="1"/>
  <c r="G61" i="16"/>
  <c r="G62" i="16" s="1"/>
  <c r="Q17" i="15"/>
  <c r="O41" i="5"/>
  <c r="P26" i="5"/>
  <c r="O63" i="15" l="1"/>
  <c r="O41" i="14"/>
  <c r="O42" i="14" s="1"/>
  <c r="O61" i="16"/>
  <c r="O61" i="17"/>
  <c r="P41" i="5"/>
  <c r="Q19" i="5"/>
  <c r="Q17" i="16"/>
  <c r="F2" i="16"/>
  <c r="P61" i="16" l="1"/>
  <c r="P61" i="17"/>
  <c r="F7" i="5"/>
  <c r="P63" i="15"/>
  <c r="P41" i="14"/>
  <c r="P20" i="5"/>
  <c r="P42" i="14"/>
  <c r="Q17" i="14"/>
  <c r="F4" i="14" l="1"/>
  <c r="P19" i="14"/>
</calcChain>
</file>

<file path=xl/comments1.xml><?xml version="1.0" encoding="utf-8"?>
<comments xmlns="http://schemas.openxmlformats.org/spreadsheetml/2006/main">
  <authors>
    <author>Dardill, Joel</author>
  </authors>
  <commentList>
    <comment ref="E20" authorId="0" shapeId="0">
      <text>
        <r>
          <rPr>
            <sz val="9"/>
            <color indexed="81"/>
            <rFont val="Tahoma"/>
            <family val="2"/>
          </rPr>
          <t>Prix brut matériau HAS x quantités</t>
        </r>
        <r>
          <rPr>
            <sz val="9"/>
            <color indexed="81"/>
            <rFont val="Tahoma"/>
            <family val="2"/>
          </rPr>
          <t xml:space="preserve">
</t>
        </r>
      </text>
    </comment>
  </commentList>
</comments>
</file>

<file path=xl/comments2.xml><?xml version="1.0" encoding="utf-8"?>
<comments xmlns="http://schemas.openxmlformats.org/spreadsheetml/2006/main">
  <authors>
    <author>Dardill, Joel</author>
  </authors>
  <commentList>
    <comment ref="E19" authorId="0" shapeId="0">
      <text>
        <r>
          <rPr>
            <sz val="9"/>
            <color indexed="81"/>
            <rFont val="Tahoma"/>
            <family val="2"/>
          </rPr>
          <t>Prix brut matériau HAS x quantités</t>
        </r>
        <r>
          <rPr>
            <sz val="9"/>
            <color indexed="81"/>
            <rFont val="Tahoma"/>
            <family val="2"/>
          </rPr>
          <t xml:space="preserve">
</t>
        </r>
      </text>
    </comment>
  </commentList>
</comments>
</file>

<file path=xl/comments3.xml><?xml version="1.0" encoding="utf-8"?>
<comments xmlns="http://schemas.openxmlformats.org/spreadsheetml/2006/main">
  <authors>
    <author>Dardill, Joel</author>
  </authors>
  <commentList>
    <comment ref="E19" authorId="0" shapeId="0">
      <text>
        <r>
          <rPr>
            <sz val="9"/>
            <color indexed="81"/>
            <rFont val="Tahoma"/>
            <family val="2"/>
          </rPr>
          <t>Prix brut matériau HAS x quantités</t>
        </r>
        <r>
          <rPr>
            <sz val="9"/>
            <color indexed="81"/>
            <rFont val="Tahoma"/>
            <family val="2"/>
          </rPr>
          <t xml:space="preserve">
</t>
        </r>
      </text>
    </comment>
  </commentList>
</comments>
</file>

<file path=xl/comments4.xml><?xml version="1.0" encoding="utf-8"?>
<comments xmlns="http://schemas.openxmlformats.org/spreadsheetml/2006/main">
  <authors>
    <author>Dardill, Joel</author>
  </authors>
  <commentList>
    <comment ref="E19" authorId="0" shapeId="0">
      <text>
        <r>
          <rPr>
            <sz val="9"/>
            <color indexed="81"/>
            <rFont val="Tahoma"/>
            <family val="2"/>
          </rPr>
          <t>Prix brut matériau HAS x quantités</t>
        </r>
        <r>
          <rPr>
            <sz val="9"/>
            <color indexed="81"/>
            <rFont val="Tahoma"/>
            <family val="2"/>
          </rPr>
          <t xml:space="preserve">
</t>
        </r>
      </text>
    </comment>
  </commentList>
</comments>
</file>

<file path=xl/comments5.xml><?xml version="1.0" encoding="utf-8"?>
<comments xmlns="http://schemas.openxmlformats.org/spreadsheetml/2006/main">
  <authors>
    <author>Dardill, Joel</author>
  </authors>
  <commentList>
    <comment ref="E19" authorId="0" shapeId="0">
      <text>
        <r>
          <rPr>
            <sz val="9"/>
            <color indexed="81"/>
            <rFont val="Tahoma"/>
            <family val="2"/>
          </rPr>
          <t>Prix brut matériau HAS x quantités</t>
        </r>
        <r>
          <rPr>
            <sz val="9"/>
            <color indexed="81"/>
            <rFont val="Tahoma"/>
            <family val="2"/>
          </rPr>
          <t xml:space="preserve">
</t>
        </r>
      </text>
    </comment>
  </commentList>
</comments>
</file>

<file path=xl/sharedStrings.xml><?xml version="1.0" encoding="utf-8"?>
<sst xmlns="http://schemas.openxmlformats.org/spreadsheetml/2006/main" count="996" uniqueCount="381">
  <si>
    <t>02-15 Equipements de quai</t>
  </si>
  <si>
    <t>02-15 Accessoires élec. équip. de quai (p.16/17/18)</t>
  </si>
  <si>
    <t>Heures techniciens Hörmann*</t>
  </si>
  <si>
    <t>Centre-Est</t>
  </si>
  <si>
    <t>04-15 Portes rapides</t>
  </si>
  <si>
    <t>Fourniture matériel externe</t>
  </si>
  <si>
    <t>Est</t>
  </si>
  <si>
    <t>05-15 Portes SPU</t>
  </si>
  <si>
    <t>05-15 Portes APU/ALR/ALS/ASP/ASR/TAR/TAP</t>
  </si>
  <si>
    <t>Prorata chantier</t>
  </si>
  <si>
    <t>Nord</t>
  </si>
  <si>
    <t>05-15 Moteurs et accessoires électriques portes</t>
  </si>
  <si>
    <t>Divers</t>
  </si>
  <si>
    <t>Ouest</t>
  </si>
  <si>
    <t>06-15 Rideaux et grilles (dont coffrets et moteurs)</t>
  </si>
  <si>
    <t>Sud</t>
  </si>
  <si>
    <t xml:space="preserve">11-15 Portes, portillons garage collectif et halle sport </t>
  </si>
  <si>
    <t>Sud-Ouest</t>
  </si>
  <si>
    <t>Pièces de rechange (hors rapides et garage collectif)</t>
  </si>
  <si>
    <t>Pièces de rechange portes rapides</t>
  </si>
  <si>
    <t>Pièces de rechange portes garage collectif</t>
  </si>
  <si>
    <t>DR:</t>
  </si>
  <si>
    <t>Revendeur:</t>
  </si>
  <si>
    <t>ATC:</t>
  </si>
  <si>
    <t>Date :</t>
  </si>
  <si>
    <t>Livraison :</t>
  </si>
  <si>
    <t>Nom client et N° compte</t>
  </si>
  <si>
    <t>N° offre HAS</t>
  </si>
  <si>
    <t>Dpt</t>
  </si>
  <si>
    <t>C/P</t>
  </si>
  <si>
    <t>Remise alignée prix concurrent</t>
  </si>
  <si>
    <t>Potentiel</t>
  </si>
  <si>
    <t>Nom et adresse chantier/Utilisateur</t>
  </si>
  <si>
    <t>Concurrents</t>
  </si>
  <si>
    <t>Prix concurrent</t>
  </si>
  <si>
    <t>Ecart %</t>
  </si>
  <si>
    <t>R. usine sup. à marge 10%</t>
  </si>
  <si>
    <t>N°</t>
  </si>
  <si>
    <t>Catégorie</t>
  </si>
  <si>
    <t>Désignation</t>
  </si>
  <si>
    <t>Qté</t>
  </si>
  <si>
    <t>Prix tarif France total</t>
  </si>
  <si>
    <t>Remise client</t>
  </si>
  <si>
    <t>Prix de vente total</t>
  </si>
  <si>
    <t>Prix de vente unitaire</t>
  </si>
  <si>
    <t>Coef. tarif France</t>
  </si>
  <si>
    <t>Prix tarif total WKG</t>
  </si>
  <si>
    <t>R. usine base</t>
  </si>
  <si>
    <t>R. usine sup.</t>
  </si>
  <si>
    <t>Prix d'achat total</t>
  </si>
  <si>
    <t>Coût transport</t>
  </si>
  <si>
    <t>Marge Totale</t>
  </si>
  <si>
    <t>Commentaires / Référence accord remise</t>
  </si>
  <si>
    <t>Total fournitures usines Hörmann</t>
  </si>
  <si>
    <t>Total fournitures hors usines</t>
  </si>
  <si>
    <t>Total affaire</t>
  </si>
  <si>
    <t>Visa émetteur</t>
  </si>
  <si>
    <t>Visa DNV (PV &gt;=100k€HT)</t>
  </si>
  <si>
    <t>Visa DG (PV &gt;=500k€ HT)</t>
  </si>
  <si>
    <t>Date:</t>
  </si>
  <si>
    <t>Quantité</t>
  </si>
  <si>
    <t>ATCI</t>
  </si>
  <si>
    <t>Fiche de budgétisation &amp; demande de remise supplémentaire 2018-09</t>
  </si>
  <si>
    <t>-</t>
  </si>
  <si>
    <t>Diffus</t>
  </si>
  <si>
    <t>PI&amp;S</t>
  </si>
  <si>
    <t>IdF - Centre</t>
  </si>
  <si>
    <t/>
  </si>
  <si>
    <t>Butoirs</t>
  </si>
  <si>
    <t>CODE REPRESENTANT</t>
  </si>
  <si>
    <t>Budget pose</t>
  </si>
  <si>
    <t>Budget location</t>
  </si>
  <si>
    <t>Matériel externe</t>
  </si>
  <si>
    <t>Heures sous-traitance pose*</t>
  </si>
  <si>
    <t>Heures sous-traitance dépose*</t>
  </si>
  <si>
    <t>Budget dépose</t>
  </si>
  <si>
    <t>Location autre (dont transport)</t>
  </si>
  <si>
    <t>Location nacelle (dont transport)</t>
  </si>
  <si>
    <t>location autre</t>
  </si>
  <si>
    <t>Budget divers</t>
  </si>
  <si>
    <t>GCI</t>
  </si>
  <si>
    <t>Total marché de base</t>
  </si>
  <si>
    <t>Total Avenant-TS 1</t>
  </si>
  <si>
    <t>Taper votre mot de passe ci-dessous pour signer</t>
  </si>
  <si>
    <t>Produits</t>
  </si>
  <si>
    <t>Coefficients sur tarif VKG</t>
  </si>
  <si>
    <t>R. base</t>
  </si>
  <si>
    <t>07-15 Portes, motorisations et coffrets liste 07</t>
  </si>
  <si>
    <t>Fourniture matériel externe commandée par ATCS</t>
  </si>
  <si>
    <t>Petites fournitures externes chantier</t>
  </si>
  <si>
    <t>TE</t>
  </si>
  <si>
    <t>EE</t>
  </si>
  <si>
    <t>Visa conducteur de travaux</t>
  </si>
  <si>
    <t xml:space="preserve">Visa Directeur Régional </t>
  </si>
  <si>
    <t>Typo client</t>
  </si>
  <si>
    <t>Agence</t>
  </si>
  <si>
    <t>Nbr avenants</t>
  </si>
  <si>
    <t>Brockhagen</t>
  </si>
  <si>
    <t>Alkmaar</t>
  </si>
  <si>
    <t>Amshausen</t>
  </si>
  <si>
    <t>Brandis</t>
  </si>
  <si>
    <t>Dissen</t>
  </si>
  <si>
    <t>Freisen</t>
  </si>
  <si>
    <t>Ichtershausen</t>
  </si>
  <si>
    <t>Werne</t>
  </si>
  <si>
    <t>Legnica</t>
  </si>
  <si>
    <t>liste usines</t>
  </si>
  <si>
    <t>sauvegarde données sauf avenants</t>
  </si>
  <si>
    <t>A = Fort</t>
  </si>
  <si>
    <t>B = Moyen</t>
  </si>
  <si>
    <t>C = Faible</t>
  </si>
  <si>
    <t>Client</t>
  </si>
  <si>
    <t>41/</t>
  </si>
  <si>
    <t>43/</t>
  </si>
  <si>
    <t>44/</t>
  </si>
  <si>
    <t>45/</t>
  </si>
  <si>
    <t>46/</t>
  </si>
  <si>
    <t>47/</t>
  </si>
  <si>
    <t>48/</t>
  </si>
  <si>
    <t>49/</t>
  </si>
  <si>
    <t>50/</t>
  </si>
  <si>
    <t>42/</t>
  </si>
  <si>
    <t>Eckelhausen</t>
  </si>
  <si>
    <t>sauvegarde avenants</t>
  </si>
  <si>
    <t>montant initial</t>
  </si>
  <si>
    <t>montant initial + avenants</t>
  </si>
  <si>
    <t>marge initiale</t>
  </si>
  <si>
    <t>marge avec avenants</t>
  </si>
  <si>
    <t>Total Avenant-TS 2</t>
  </si>
  <si>
    <t>Total Avenant-TS 3</t>
  </si>
  <si>
    <t>Total Avenant-TS 4</t>
  </si>
  <si>
    <t>Total marché de base + avenants  précedents</t>
  </si>
  <si>
    <t>Total marché de base + avenant  précedent</t>
  </si>
  <si>
    <t>555-505/18-25</t>
  </si>
  <si>
    <t>12500,00€</t>
  </si>
  <si>
    <t>15478,00€</t>
  </si>
  <si>
    <t>SPU F42</t>
  </si>
  <si>
    <t>SPU 67 THERMO</t>
  </si>
  <si>
    <t>APU F42</t>
  </si>
  <si>
    <t>APU F42 THERMO</t>
  </si>
  <si>
    <t>APU 67 THERMO</t>
  </si>
  <si>
    <t>ALR F42</t>
  </si>
  <si>
    <t>ALR F42 THERMO</t>
  </si>
  <si>
    <t>ALR 67 THERMO</t>
  </si>
  <si>
    <t>ALR F42 Glazing</t>
  </si>
  <si>
    <t>ALR 67 Thermo Glazing</t>
  </si>
  <si>
    <t>ALR F42 VITRAPLAN</t>
  </si>
  <si>
    <t>portes sectionnelles</t>
  </si>
  <si>
    <t>NT 60 SPU</t>
  </si>
  <si>
    <t xml:space="preserve">NT 60 SPU PLUS </t>
  </si>
  <si>
    <t>NT 60 APU</t>
  </si>
  <si>
    <t>NT 60 ALR</t>
  </si>
  <si>
    <t>NT80 THERMO SPU</t>
  </si>
  <si>
    <t>NT80 THERMO APU</t>
  </si>
  <si>
    <t>NT80 THERMO ALR</t>
  </si>
  <si>
    <t>Portillons</t>
  </si>
  <si>
    <t>Mot. Porte sectionnelles</t>
  </si>
  <si>
    <t>WA 300 S4</t>
  </si>
  <si>
    <t>WA 300 S4 360</t>
  </si>
  <si>
    <t xml:space="preserve">WA 400 </t>
  </si>
  <si>
    <t>ITO 400</t>
  </si>
  <si>
    <t>WA 400 M</t>
  </si>
  <si>
    <t>A 445</t>
  </si>
  <si>
    <t>A 460</t>
  </si>
  <si>
    <t>B 445</t>
  </si>
  <si>
    <t>B 460</t>
  </si>
  <si>
    <t>B 460 FU</t>
  </si>
  <si>
    <t>Boitier de commande</t>
  </si>
  <si>
    <t>HS 7030 PU 42</t>
  </si>
  <si>
    <t>HS 5015 PU N 42</t>
  </si>
  <si>
    <t>HS 5015 PU H 42</t>
  </si>
  <si>
    <t>HS 6015 PU V 42</t>
  </si>
  <si>
    <t>HS 5015 PU H 67</t>
  </si>
  <si>
    <t>HS 6015 PU V 67</t>
  </si>
  <si>
    <t>HS 5015 Acoustic H</t>
  </si>
  <si>
    <t>ISO Speed Cold H 100</t>
  </si>
  <si>
    <t>ISO Speed Cold V 100</t>
  </si>
  <si>
    <t>portes spira et speed</t>
  </si>
  <si>
    <t>V 4015 SEL ALU-R</t>
  </si>
  <si>
    <t>V 5015 SEL</t>
  </si>
  <si>
    <t>V 5030 SEL</t>
  </si>
  <si>
    <t>V 6030 SEL</t>
  </si>
  <si>
    <t>V 6020 TRL</t>
  </si>
  <si>
    <t>V 10008</t>
  </si>
  <si>
    <t>V 4015 Iso L</t>
  </si>
  <si>
    <t>V 2515 Food L</t>
  </si>
  <si>
    <t>V 2012</t>
  </si>
  <si>
    <t>V 3015 Clean</t>
  </si>
  <si>
    <t>V 5030 MSL</t>
  </si>
  <si>
    <t>V 3009 Conveyor</t>
  </si>
  <si>
    <t>portes souples</t>
  </si>
  <si>
    <t>BK 150 FUE-1</t>
  </si>
  <si>
    <t>BS 150 FUE-1</t>
  </si>
  <si>
    <t>AS 500 FUE-1</t>
  </si>
  <si>
    <t>AK 500 FUE-1</t>
  </si>
  <si>
    <t>mot. Portes souples</t>
  </si>
  <si>
    <t>SB</t>
  </si>
  <si>
    <t>TGT</t>
  </si>
  <si>
    <t>DD</t>
  </si>
  <si>
    <t>rideaux à lames</t>
  </si>
  <si>
    <t>WA 250 R S4</t>
  </si>
  <si>
    <t>WA 300 R S4</t>
  </si>
  <si>
    <t>WA 300 R S4 360</t>
  </si>
  <si>
    <t>WA 300 AR S4</t>
  </si>
  <si>
    <t>WA 300 AR 360</t>
  </si>
  <si>
    <t>MOTORISATION MONTAGE DIRECT</t>
  </si>
  <si>
    <t>S6</t>
  </si>
  <si>
    <t>Mot. Rideaux</t>
  </si>
  <si>
    <t>445R</t>
  </si>
  <si>
    <t>460R Confort</t>
  </si>
  <si>
    <t>B 971 RS 6</t>
  </si>
  <si>
    <t>LHC2</t>
  </si>
  <si>
    <t>LHF2</t>
  </si>
  <si>
    <t>LHP2</t>
  </si>
  <si>
    <t>abris quai</t>
  </si>
  <si>
    <t>PT2</t>
  </si>
  <si>
    <t>PS2</t>
  </si>
  <si>
    <t>Plateforme</t>
  </si>
  <si>
    <t>Angles</t>
  </si>
  <si>
    <t>30°</t>
  </si>
  <si>
    <t>45°</t>
  </si>
  <si>
    <t>60°</t>
  </si>
  <si>
    <t>HRS</t>
  </si>
  <si>
    <t>HRT</t>
  </si>
  <si>
    <t>Autodocks</t>
  </si>
  <si>
    <t>HLS</t>
  </si>
  <si>
    <t>HLS2</t>
  </si>
  <si>
    <t>HTL2</t>
  </si>
  <si>
    <t>MLS</t>
  </si>
  <si>
    <t>MRS</t>
  </si>
  <si>
    <t>HTLP2</t>
  </si>
  <si>
    <t>HTLV3</t>
  </si>
  <si>
    <t>Niveleurs</t>
  </si>
  <si>
    <t>420 S/T</t>
  </si>
  <si>
    <t>420 Si/Ti</t>
  </si>
  <si>
    <t>460 S/T</t>
  </si>
  <si>
    <t>mot niveleurs</t>
  </si>
  <si>
    <t>DSL</t>
  </si>
  <si>
    <t>DSLR</t>
  </si>
  <si>
    <t>DTL</t>
  </si>
  <si>
    <t>DSS-G</t>
  </si>
  <si>
    <t>DTS-G</t>
  </si>
  <si>
    <t>DAS-3</t>
  </si>
  <si>
    <t>DAS-G3</t>
  </si>
  <si>
    <t>DDF-7</t>
  </si>
  <si>
    <t>SAS etancheite</t>
  </si>
  <si>
    <t>DB 15</t>
  </si>
  <si>
    <t>DB 15 PU</t>
  </si>
  <si>
    <t>DB 20</t>
  </si>
  <si>
    <t>DB 15 XL</t>
  </si>
  <si>
    <t>DB 25</t>
  </si>
  <si>
    <t>DB 11</t>
  </si>
  <si>
    <t>SBM</t>
  </si>
  <si>
    <t>SB 15</t>
  </si>
  <si>
    <t>SB 20</t>
  </si>
  <si>
    <t>SB 15 XL</t>
  </si>
  <si>
    <t>SB 25</t>
  </si>
  <si>
    <t>VB 2</t>
  </si>
  <si>
    <t>VBV 4</t>
  </si>
  <si>
    <t>VBV 5</t>
  </si>
  <si>
    <t>BUMO 115 (fournisseur externe)</t>
  </si>
  <si>
    <t>BMP</t>
  </si>
  <si>
    <t>BMPS</t>
  </si>
  <si>
    <t>BCV</t>
  </si>
  <si>
    <t>BCH</t>
  </si>
  <si>
    <t>BCHB</t>
  </si>
  <si>
    <t>BCHF</t>
  </si>
  <si>
    <t>CONSOLES</t>
  </si>
  <si>
    <t>WBM 1900</t>
  </si>
  <si>
    <t>WBM 2500</t>
  </si>
  <si>
    <t>WBM 3000</t>
  </si>
  <si>
    <t>Guides roues</t>
  </si>
  <si>
    <t>WSPG</t>
  </si>
  <si>
    <t>WR</t>
  </si>
  <si>
    <t>WRH</t>
  </si>
  <si>
    <t>MWB</t>
  </si>
  <si>
    <t>ASA AUTOBLOCK (fournisseur externe)</t>
  </si>
  <si>
    <t>Bloquages de roues</t>
  </si>
  <si>
    <t>LAMPES DE QUAI</t>
  </si>
  <si>
    <t>DAP (aide à l'accostage)</t>
  </si>
  <si>
    <t>Syst signal</t>
  </si>
  <si>
    <t>DL 1300</t>
  </si>
  <si>
    <t>DL 1400 LED</t>
  </si>
  <si>
    <t>boitier commande</t>
  </si>
  <si>
    <t>Portes Universelles</t>
  </si>
  <si>
    <t>MZ</t>
  </si>
  <si>
    <t>Motorisation</t>
  </si>
  <si>
    <t>Angle</t>
  </si>
  <si>
    <t>Dimension</t>
  </si>
  <si>
    <t>Boitier de Cde</t>
  </si>
  <si>
    <t>Portillon</t>
  </si>
  <si>
    <t>A</t>
  </si>
  <si>
    <t>K</t>
  </si>
  <si>
    <t>B</t>
  </si>
  <si>
    <t>J</t>
  </si>
  <si>
    <t>C</t>
  </si>
  <si>
    <t>D</t>
  </si>
  <si>
    <t>E</t>
  </si>
  <si>
    <t>I</t>
  </si>
  <si>
    <t>H</t>
  </si>
  <si>
    <t>G</t>
  </si>
  <si>
    <t>F</t>
  </si>
  <si>
    <t>L</t>
  </si>
  <si>
    <t>O</t>
  </si>
  <si>
    <t>N</t>
  </si>
  <si>
    <t>M</t>
  </si>
  <si>
    <t>R</t>
  </si>
  <si>
    <t>Q</t>
  </si>
  <si>
    <t>P</t>
  </si>
  <si>
    <t>U</t>
  </si>
  <si>
    <t>T</t>
  </si>
  <si>
    <t>S</t>
  </si>
  <si>
    <t>A - E</t>
  </si>
  <si>
    <t>F - G - H I</t>
  </si>
  <si>
    <t>100,00€</t>
  </si>
  <si>
    <t>10,00€</t>
  </si>
  <si>
    <t>200,00€</t>
  </si>
  <si>
    <t>20,00€</t>
  </si>
  <si>
    <t>50,00€</t>
  </si>
  <si>
    <t>500,00€</t>
  </si>
  <si>
    <t>22/01/2018</t>
  </si>
  <si>
    <t>25 698,00 €</t>
  </si>
  <si>
    <t>2 000,00€</t>
  </si>
  <si>
    <t>10 000,00€</t>
  </si>
  <si>
    <t>5 000,00€</t>
  </si>
  <si>
    <t xml:space="preserve"> 500,00€</t>
  </si>
  <si>
    <t xml:space="preserve"> 650,00€</t>
  </si>
  <si>
    <t xml:space="preserve"> 530,00€</t>
  </si>
  <si>
    <t xml:space="preserve"> 200,00€</t>
  </si>
  <si>
    <t xml:space="preserve"> 30,00€</t>
  </si>
  <si>
    <t>50 000,00€</t>
  </si>
  <si>
    <t>100 000,00€</t>
  </si>
  <si>
    <t>60 000,00€</t>
  </si>
  <si>
    <t>165 500,00€</t>
  </si>
  <si>
    <t>15/12/2012</t>
  </si>
  <si>
    <t>16/12/2012</t>
  </si>
  <si>
    <t>18/12/2012</t>
  </si>
  <si>
    <t>300 000,00€</t>
  </si>
  <si>
    <t>20/12/2012</t>
  </si>
  <si>
    <t>25/12/2036</t>
  </si>
  <si>
    <t>JE NE SUIS_x000D_
PAS DE LA _x000D_
VISITE_x000D_
HSRHSRH</t>
  </si>
  <si>
    <t>HRHTRDHHFDDF_x000D_
DSGDSGDS_x000D_
DGSHGSH_x000D_
SHSHRSH</t>
  </si>
  <si>
    <t>SHSRHRS_x000D_
SHRHSRH_x000D_
SHSJ</t>
  </si>
  <si>
    <t>huihkjhkhkj_x000D_
hrttdjtjfyjf_x000D_
jffjtyjktkyfkyfk_x000D_
dtjtkdtk</t>
  </si>
  <si>
    <t>Fedekmgkldjdg_x000D_
yiuyiuoiu_x000D_
lpopiok</t>
  </si>
  <si>
    <t>iuljlm_x000D_
ojkl</t>
  </si>
  <si>
    <t>505-555-18/21</t>
  </si>
  <si>
    <t>Type équipement</t>
  </si>
  <si>
    <t>Référence produit</t>
  </si>
  <si>
    <t>2000x2000</t>
  </si>
  <si>
    <t>contact</t>
  </si>
  <si>
    <t>Porte Universelle</t>
  </si>
  <si>
    <t>Porte Universelle MZ</t>
  </si>
  <si>
    <t>ATCS</t>
  </si>
  <si>
    <t>CTX</t>
  </si>
  <si>
    <t>envoi email</t>
  </si>
  <si>
    <t>pepe</t>
  </si>
  <si>
    <t>Demande de Validation Fiche de Budgétisation</t>
  </si>
  <si>
    <t>Bonjour,</t>
  </si>
  <si>
    <t>Veuillez trouver ci-dessous le lien pour accéder au dossier</t>
  </si>
  <si>
    <t>merci</t>
  </si>
  <si>
    <t>RSC</t>
  </si>
  <si>
    <t>RES</t>
  </si>
  <si>
    <t>AC</t>
  </si>
  <si>
    <t>CAPI</t>
  </si>
  <si>
    <t>Demande de vérification couverture SFAC</t>
  </si>
  <si>
    <t>Demande d'ouverture dossier OBA</t>
  </si>
  <si>
    <t>toto@hotmail.fr</t>
  </si>
  <si>
    <t xml:space="preserve">R. usine sup. à </t>
  </si>
  <si>
    <t>remise</t>
  </si>
  <si>
    <t>DR1</t>
  </si>
  <si>
    <t>DR2</t>
  </si>
  <si>
    <t>DR3</t>
  </si>
  <si>
    <t>DR4</t>
  </si>
  <si>
    <t>DR5</t>
  </si>
  <si>
    <t>DR6</t>
  </si>
  <si>
    <t>DR7</t>
  </si>
  <si>
    <t>DG</t>
  </si>
  <si>
    <t>DNV</t>
  </si>
  <si>
    <t>2</t>
  </si>
  <si>
    <t>Total fournitures usines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</si>
</sst>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0"/>
    <numFmt numFmtId="165" formatCode="00"/>
    <numFmt numFmtId="166" formatCode="#,##0.00\ &quot;€&quot;"/>
    <numFmt numFmtId="167" formatCode="000"/>
    <numFmt numFmtId="168" formatCode="_-* #,##0.00\ _F_-;\-* #,##0.00\ _F_-;_-* &quot;-&quot;??\ _F_-;_-@_-"/>
  </numFmts>
  <fonts count="21" x14ac:knownFonts="1">
    <font>
      <sz val="11"/>
      <color theme="1"/>
      <name val="Arial"/>
      <family val="2"/>
    </font>
    <font>
      <b/>
      <sz val="11"/>
      <color theme="1"/>
      <name val="Arial"/>
      <family val="2"/>
    </font>
    <font>
      <sz val="10"/>
      <name val="Arial"/>
      <family val="2"/>
    </font>
    <font>
      <sz val="10"/>
      <name val="Arial"/>
      <family val="2"/>
    </font>
    <font>
      <b/>
      <sz val="12"/>
      <color indexed="18"/>
      <name val="Arial"/>
      <family val="2"/>
    </font>
    <font>
      <b/>
      <sz val="10"/>
      <color indexed="18"/>
      <name val="Arial"/>
      <family val="2"/>
    </font>
    <font>
      <b/>
      <sz val="12"/>
      <name val="Arial"/>
      <family val="2"/>
    </font>
    <font>
      <b/>
      <sz val="10"/>
      <name val="Arial"/>
      <family val="2"/>
    </font>
    <font>
      <sz val="10"/>
      <color indexed="18"/>
      <name val="Arial"/>
      <family val="2"/>
    </font>
    <font>
      <sz val="9"/>
      <color indexed="81"/>
      <name val="Tahoma"/>
      <family val="2"/>
    </font>
    <font>
      <u/>
      <sz val="10"/>
      <color indexed="12"/>
      <name val="Arial"/>
      <family val="2"/>
    </font>
    <font>
      <sz val="10"/>
      <color rgb="FF3F3F76"/>
      <name val="Arial"/>
      <family val="2"/>
    </font>
    <font>
      <sz val="10"/>
      <color rgb="FFFF0000"/>
      <name val="Arial"/>
      <family val="2"/>
    </font>
    <font>
      <b/>
      <sz val="18"/>
      <color rgb="FFFF0000"/>
      <name val="Arial"/>
      <family val="2"/>
    </font>
    <font>
      <sz val="10"/>
      <name val="Arial"/>
      <family val="2"/>
    </font>
    <font>
      <i/>
      <sz val="11"/>
      <color rgb="FF0000FF"/>
      <name val="Arial"/>
      <family val="2"/>
    </font>
    <font>
      <sz val="9"/>
      <color rgb="FFFF0000"/>
      <name val="Arial"/>
      <family val="2"/>
    </font>
    <font>
      <sz val="11"/>
      <color rgb="FFFF0000"/>
      <name val="Arial"/>
      <family val="2"/>
    </font>
    <font>
      <sz val="11"/>
      <color rgb="FF000000"/>
      <name val="Arial"/>
      <family val="2"/>
    </font>
    <font>
      <b/>
      <i/>
      <sz val="11"/>
      <color rgb="FF000000"/>
      <name val="Arial"/>
      <family val="2"/>
    </font>
    <font>
      <sz val="10"/>
      <color theme="0"/>
      <name val="Arial"/>
      <family val="2"/>
    </font>
  </fonts>
  <fills count="12">
    <fill>
      <patternFill patternType="none"/>
    </fill>
    <fill>
      <patternFill patternType="gray125"/>
    </fill>
    <fill>
      <patternFill patternType="solid">
        <fgColor rgb="FFFFCC99"/>
      </patternFill>
    </fill>
    <fill>
      <patternFill patternType="solid">
        <fgColor indexed="14"/>
        <bgColor indexed="64"/>
      </patternFill>
    </fill>
    <fill>
      <patternFill patternType="solid">
        <fgColor indexed="45"/>
        <bgColor indexed="64"/>
      </patternFill>
    </fill>
    <fill>
      <patternFill patternType="solid">
        <fgColor indexed="47"/>
        <bgColor indexed="64"/>
      </patternFill>
    </fill>
    <fill>
      <patternFill patternType="solid">
        <fgColor indexed="52"/>
        <bgColor indexed="64"/>
      </patternFill>
    </fill>
    <fill>
      <patternFill patternType="solid">
        <fgColor theme="0" tint="-0.14999847407452621"/>
        <bgColor indexed="64"/>
      </patternFill>
    </fill>
    <fill>
      <patternFill patternType="solid">
        <fgColor indexed="22"/>
        <bgColor indexed="64"/>
      </patternFill>
    </fill>
    <fill>
      <patternFill patternType="solid">
        <fgColor indexed="51"/>
        <bgColor indexed="64"/>
      </patternFill>
    </fill>
    <fill>
      <patternFill patternType="solid">
        <fgColor rgb="FFFFFF00"/>
        <bgColor indexed="64"/>
      </patternFill>
    </fill>
    <fill>
      <patternFill patternType="solid">
        <fgColor theme="4" tint="0.79998168889431442"/>
        <bgColor theme="4" tint="0.79998168889431442"/>
      </patternFill>
    </fill>
  </fills>
  <borders count="37">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hair">
        <color auto="1"/>
      </top>
      <bottom style="hair">
        <color auto="1"/>
      </bottom>
      <diagonal/>
    </border>
    <border>
      <left style="medium">
        <color indexed="64"/>
      </left>
      <right style="medium">
        <color indexed="64"/>
      </right>
      <top style="hair">
        <color auto="1"/>
      </top>
      <bottom style="medium">
        <color indexed="64"/>
      </bottom>
      <diagonal/>
    </border>
    <border>
      <left/>
      <right/>
      <top/>
      <bottom style="thin">
        <color rgb="FFFF0000"/>
      </bottom>
      <diagonal/>
    </border>
    <border>
      <left/>
      <right/>
      <top style="thin">
        <color rgb="FFFF0000"/>
      </top>
      <bottom style="thin">
        <color rgb="FFFF0000"/>
      </bottom>
      <diagonal/>
    </border>
    <border>
      <left/>
      <right style="thin">
        <color rgb="FFFF0000"/>
      </right>
      <top/>
      <bottom/>
      <diagonal/>
    </border>
    <border>
      <left/>
      <right style="thin">
        <color rgb="FFFF0000"/>
      </right>
      <top/>
      <bottom style="thin">
        <color rgb="FFFF0000"/>
      </bottom>
      <diagonal/>
    </border>
  </borders>
  <cellStyleXfs count="8">
    <xf numFmtId="0" fontId="0" fillId="0" borderId="0"/>
    <xf numFmtId="0" fontId="2" fillId="0" borderId="0"/>
    <xf numFmtId="0" fontId="3" fillId="0" borderId="0"/>
    <xf numFmtId="0" fontId="10" fillId="0" borderId="0" applyNumberFormat="0" applyFill="0" applyBorder="0" applyAlignment="0" applyProtection="0">
      <alignment vertical="top"/>
      <protection locked="0"/>
    </xf>
    <xf numFmtId="9" fontId="3" fillId="0" borderId="0" applyFont="0" applyFill="0" applyBorder="0" applyAlignment="0" applyProtection="0"/>
    <xf numFmtId="0" fontId="11" fillId="2" borderId="1" applyNumberFormat="0" applyAlignment="0" applyProtection="0"/>
    <xf numFmtId="0" fontId="14" fillId="0" borderId="0"/>
    <xf numFmtId="168" fontId="2" fillId="0" borderId="0" applyFont="0" applyFill="0" applyBorder="0" applyAlignment="0" applyProtection="0"/>
  </cellStyleXfs>
  <cellXfs count="329">
    <xf numFmtId="0" fontId="0" fillId="0" borderId="0" xfId="0"/>
    <xf numFmtId="0" fontId="2" fillId="0" borderId="0" xfId="1" applyAlignment="1">
      <alignment vertical="center"/>
    </xf>
    <xf numFmtId="0" fontId="3" fillId="3" borderId="0" xfId="1" applyFont="1" applyFill="1" applyBorder="1" applyAlignment="1">
      <alignment vertical="center" wrapText="1"/>
    </xf>
    <xf numFmtId="0" fontId="2" fillId="4" borderId="0" xfId="1" applyFill="1" applyAlignment="1">
      <alignment vertical="center"/>
    </xf>
    <xf numFmtId="164" fontId="2" fillId="0" borderId="0" xfId="1" applyNumberFormat="1" applyAlignment="1">
      <alignment vertical="center"/>
    </xf>
    <xf numFmtId="4" fontId="2" fillId="0" borderId="0" xfId="1" applyNumberFormat="1" applyFill="1" applyAlignment="1">
      <alignment vertical="center"/>
    </xf>
    <xf numFmtId="4" fontId="2" fillId="0" borderId="0" xfId="1" applyNumberFormat="1" applyAlignment="1">
      <alignment vertical="center"/>
    </xf>
    <xf numFmtId="10" fontId="2" fillId="0" borderId="0" xfId="1" applyNumberFormat="1" applyAlignment="1">
      <alignment vertical="center"/>
    </xf>
    <xf numFmtId="0" fontId="2" fillId="0" borderId="0" xfId="1" applyAlignment="1">
      <alignment vertical="center" wrapText="1"/>
    </xf>
    <xf numFmtId="4" fontId="3" fillId="0" borderId="0" xfId="1" applyNumberFormat="1" applyFont="1" applyFill="1" applyAlignment="1">
      <alignment vertical="center"/>
    </xf>
    <xf numFmtId="0" fontId="2" fillId="0" borderId="0" xfId="1" applyFill="1" applyAlignment="1">
      <alignment vertical="center"/>
    </xf>
    <xf numFmtId="0" fontId="3" fillId="0" borderId="0" xfId="1" applyFont="1" applyFill="1" applyBorder="1" applyAlignment="1">
      <alignment vertical="center" wrapText="1"/>
    </xf>
    <xf numFmtId="0" fontId="4" fillId="0" borderId="0" xfId="1" applyFont="1" applyAlignment="1" applyProtection="1">
      <alignment vertical="center"/>
    </xf>
    <xf numFmtId="0" fontId="2" fillId="0" borderId="0" xfId="1" applyAlignment="1" applyProtection="1">
      <alignment vertical="center"/>
    </xf>
    <xf numFmtId="164" fontId="5" fillId="6" borderId="2" xfId="1" applyNumberFormat="1" applyFont="1" applyFill="1" applyBorder="1" applyAlignment="1" applyProtection="1">
      <alignment horizontal="center" vertical="center"/>
    </xf>
    <xf numFmtId="4" fontId="5" fillId="6" borderId="2" xfId="1" applyNumberFormat="1" applyFont="1" applyFill="1" applyBorder="1" applyAlignment="1" applyProtection="1">
      <alignment horizontal="center" vertical="center"/>
    </xf>
    <xf numFmtId="14" fontId="2" fillId="0" borderId="2" xfId="1" applyNumberFormat="1" applyBorder="1" applyAlignment="1" applyProtection="1">
      <alignment horizontal="right" vertical="center"/>
      <protection locked="0"/>
    </xf>
    <xf numFmtId="0" fontId="6" fillId="0" borderId="0" xfId="1" applyFont="1" applyAlignment="1">
      <alignment vertical="center"/>
    </xf>
    <xf numFmtId="164" fontId="2" fillId="0" borderId="0" xfId="1" applyNumberFormat="1" applyAlignment="1">
      <alignment horizontal="right" vertical="center"/>
    </xf>
    <xf numFmtId="0" fontId="5" fillId="6" borderId="2" xfId="1" applyFont="1" applyFill="1" applyBorder="1" applyAlignment="1" applyProtection="1">
      <alignment horizontal="center" vertical="center"/>
    </xf>
    <xf numFmtId="4" fontId="5" fillId="6" borderId="2" xfId="1" applyNumberFormat="1" applyFont="1" applyFill="1" applyBorder="1" applyAlignment="1" applyProtection="1">
      <alignment horizontal="center" vertical="center" wrapText="1"/>
    </xf>
    <xf numFmtId="10" fontId="5" fillId="6" borderId="2" xfId="1" applyNumberFormat="1" applyFont="1" applyFill="1" applyBorder="1" applyAlignment="1" applyProtection="1">
      <alignment horizontal="center" vertical="center" wrapText="1"/>
    </xf>
    <xf numFmtId="0" fontId="5" fillId="6" borderId="2" xfId="1" applyFont="1" applyFill="1" applyBorder="1" applyAlignment="1" applyProtection="1">
      <alignment horizontal="center" vertical="center" wrapText="1"/>
    </xf>
    <xf numFmtId="10" fontId="2" fillId="7" borderId="2" xfId="1" applyNumberFormat="1" applyFill="1" applyBorder="1" applyAlignment="1" applyProtection="1">
      <alignment horizontal="center" vertical="center" wrapText="1"/>
    </xf>
    <xf numFmtId="3" fontId="2" fillId="0" borderId="2" xfId="1" applyNumberFormat="1" applyBorder="1" applyAlignment="1" applyProtection="1">
      <alignment horizontal="right" vertical="center" wrapText="1"/>
      <protection locked="0"/>
    </xf>
    <xf numFmtId="10" fontId="7" fillId="7" borderId="2" xfId="1" applyNumberFormat="1" applyFont="1" applyFill="1" applyBorder="1" applyAlignment="1" applyProtection="1">
      <alignment vertical="center"/>
    </xf>
    <xf numFmtId="164" fontId="5" fillId="6" borderId="2" xfId="1" applyNumberFormat="1" applyFont="1" applyFill="1" applyBorder="1" applyAlignment="1" applyProtection="1">
      <alignment horizontal="center" vertical="center" wrapText="1"/>
    </xf>
    <xf numFmtId="0" fontId="8" fillId="8" borderId="2" xfId="1" applyFont="1" applyFill="1" applyBorder="1" applyAlignment="1" applyProtection="1">
      <alignment horizontal="center" vertical="center" wrapText="1"/>
    </xf>
    <xf numFmtId="0" fontId="2" fillId="0" borderId="0" xfId="1" applyAlignment="1">
      <alignment horizontal="center" vertical="center" wrapText="1"/>
    </xf>
    <xf numFmtId="0" fontId="2" fillId="0" borderId="2" xfId="1" applyBorder="1" applyAlignment="1" applyProtection="1">
      <alignment vertical="center"/>
    </xf>
    <xf numFmtId="0" fontId="2" fillId="0" borderId="2" xfId="1" applyBorder="1" applyAlignment="1" applyProtection="1">
      <alignment vertical="center"/>
      <protection locked="0"/>
    </xf>
    <xf numFmtId="0" fontId="3" fillId="0" borderId="2" xfId="1" applyFont="1" applyBorder="1" applyAlignment="1" applyProtection="1">
      <alignment vertical="center"/>
      <protection locked="0"/>
    </xf>
    <xf numFmtId="164" fontId="2" fillId="0" borderId="2" xfId="1" applyNumberFormat="1" applyBorder="1" applyAlignment="1" applyProtection="1">
      <alignment vertical="center"/>
      <protection locked="0"/>
    </xf>
    <xf numFmtId="4" fontId="2" fillId="0" borderId="2" xfId="1" applyNumberFormat="1" applyBorder="1" applyAlignment="1" applyProtection="1">
      <alignment vertical="center"/>
      <protection locked="0"/>
    </xf>
    <xf numFmtId="10" fontId="2" fillId="0" borderId="2" xfId="1" applyNumberFormat="1" applyFill="1" applyBorder="1" applyAlignment="1" applyProtection="1">
      <alignment vertical="center"/>
      <protection locked="0"/>
    </xf>
    <xf numFmtId="4" fontId="2" fillId="7" borderId="2" xfId="1" applyNumberFormat="1" applyFill="1" applyBorder="1" applyAlignment="1" applyProtection="1">
      <alignment vertical="center"/>
    </xf>
    <xf numFmtId="0" fontId="2" fillId="7" borderId="2" xfId="1" applyFill="1" applyBorder="1" applyAlignment="1" applyProtection="1">
      <alignment vertical="center"/>
    </xf>
    <xf numFmtId="10" fontId="2" fillId="7" borderId="2" xfId="1" applyNumberFormat="1" applyFill="1" applyBorder="1" applyAlignment="1" applyProtection="1">
      <alignment vertical="center"/>
    </xf>
    <xf numFmtId="10" fontId="2" fillId="0" borderId="2" xfId="1" applyNumberFormat="1" applyBorder="1" applyAlignment="1" applyProtection="1">
      <alignment vertical="center"/>
      <protection locked="0"/>
    </xf>
    <xf numFmtId="0" fontId="3" fillId="0" borderId="2" xfId="1" applyFont="1" applyBorder="1" applyAlignment="1" applyProtection="1">
      <alignment vertical="center" wrapText="1"/>
      <protection locked="0"/>
    </xf>
    <xf numFmtId="0" fontId="2" fillId="0" borderId="2" xfId="1" applyBorder="1" applyAlignment="1" applyProtection="1">
      <alignment vertical="center" wrapText="1"/>
      <protection locked="0"/>
    </xf>
    <xf numFmtId="0" fontId="2" fillId="5" borderId="2" xfId="1" applyFill="1" applyBorder="1" applyAlignment="1" applyProtection="1">
      <alignment vertical="center"/>
    </xf>
    <xf numFmtId="0" fontId="7" fillId="5" borderId="2" xfId="1" applyFont="1" applyFill="1" applyBorder="1" applyAlignment="1" applyProtection="1">
      <alignment vertical="center"/>
    </xf>
    <xf numFmtId="164" fontId="2" fillId="5" borderId="2" xfId="1" applyNumberFormat="1" applyFill="1" applyBorder="1" applyAlignment="1" applyProtection="1">
      <alignment vertical="center"/>
    </xf>
    <xf numFmtId="4" fontId="2" fillId="5" borderId="2" xfId="1" applyNumberFormat="1" applyFill="1" applyBorder="1" applyAlignment="1" applyProtection="1">
      <alignment vertical="center"/>
    </xf>
    <xf numFmtId="10" fontId="2" fillId="5" borderId="2" xfId="1" applyNumberFormat="1" applyFill="1" applyBorder="1" applyAlignment="1" applyProtection="1">
      <alignment vertical="center"/>
    </xf>
    <xf numFmtId="0" fontId="2" fillId="5" borderId="2" xfId="1" applyFill="1" applyBorder="1" applyAlignment="1" applyProtection="1">
      <alignment vertical="center" wrapText="1"/>
    </xf>
    <xf numFmtId="4" fontId="2" fillId="0" borderId="2" xfId="1" applyNumberFormat="1" applyFill="1" applyBorder="1" applyAlignment="1" applyProtection="1">
      <alignment vertical="center"/>
      <protection locked="0"/>
    </xf>
    <xf numFmtId="10" fontId="3" fillId="0" borderId="2" xfId="1" applyNumberFormat="1" applyFont="1" applyBorder="1" applyAlignment="1" applyProtection="1">
      <alignment vertical="center"/>
      <protection locked="0"/>
    </xf>
    <xf numFmtId="0" fontId="2" fillId="9" borderId="2" xfId="1" applyFill="1" applyBorder="1" applyAlignment="1" applyProtection="1">
      <alignment vertical="center"/>
    </xf>
    <xf numFmtId="0" fontId="7" fillId="9" borderId="2" xfId="1" applyFont="1" applyFill="1" applyBorder="1" applyAlignment="1" applyProtection="1">
      <alignment vertical="center"/>
    </xf>
    <xf numFmtId="164" fontId="2" fillId="9" borderId="2" xfId="1" applyNumberFormat="1" applyFill="1" applyBorder="1" applyAlignment="1" applyProtection="1">
      <alignment vertical="center"/>
    </xf>
    <xf numFmtId="4" fontId="2" fillId="9" borderId="2" xfId="1" applyNumberFormat="1" applyFill="1" applyBorder="1" applyAlignment="1" applyProtection="1">
      <alignment vertical="center"/>
    </xf>
    <xf numFmtId="10" fontId="2" fillId="9" borderId="2" xfId="1" applyNumberFormat="1" applyFill="1" applyBorder="1" applyAlignment="1" applyProtection="1">
      <alignment vertical="center"/>
    </xf>
    <xf numFmtId="4" fontId="7" fillId="9" borderId="2" xfId="1" applyNumberFormat="1" applyFont="1" applyFill="1" applyBorder="1" applyAlignment="1" applyProtection="1">
      <alignment vertical="center"/>
    </xf>
    <xf numFmtId="10" fontId="7" fillId="9" borderId="2" xfId="1" applyNumberFormat="1" applyFont="1" applyFill="1" applyBorder="1" applyAlignment="1" applyProtection="1">
      <alignment vertical="center"/>
    </xf>
    <xf numFmtId="0" fontId="2" fillId="9" borderId="2" xfId="1" applyFill="1" applyBorder="1" applyAlignment="1" applyProtection="1">
      <alignment vertical="center" wrapText="1"/>
    </xf>
    <xf numFmtId="0" fontId="2" fillId="0" borderId="6" xfId="1" applyBorder="1" applyAlignment="1">
      <alignment horizontal="left" vertical="center"/>
    </xf>
    <xf numFmtId="0" fontId="2" fillId="0" borderId="7" xfId="1" applyBorder="1" applyAlignment="1">
      <alignment horizontal="left" vertical="center"/>
    </xf>
    <xf numFmtId="164" fontId="2" fillId="0" borderId="7" xfId="1" applyNumberFormat="1" applyBorder="1" applyAlignment="1">
      <alignment vertical="center"/>
    </xf>
    <xf numFmtId="164" fontId="3" fillId="0" borderId="8" xfId="1" applyNumberFormat="1" applyFont="1" applyBorder="1" applyAlignment="1">
      <alignment horizontal="left" vertical="center"/>
    </xf>
    <xf numFmtId="164" fontId="2" fillId="0" borderId="8" xfId="1" applyNumberFormat="1" applyBorder="1" applyAlignment="1">
      <alignment horizontal="left" vertical="center"/>
    </xf>
    <xf numFmtId="0" fontId="2" fillId="0" borderId="11" xfId="1" applyBorder="1" applyAlignment="1">
      <alignment vertical="center"/>
    </xf>
    <xf numFmtId="164" fontId="2" fillId="0" borderId="12" xfId="1" applyNumberFormat="1" applyBorder="1" applyAlignment="1">
      <alignment vertical="center"/>
    </xf>
    <xf numFmtId="0" fontId="3" fillId="0" borderId="2" xfId="1" applyFont="1" applyBorder="1" applyAlignment="1" applyProtection="1">
      <alignment horizontal="center" vertical="center" wrapText="1"/>
      <protection hidden="1"/>
    </xf>
    <xf numFmtId="0" fontId="0" fillId="0" borderId="23" xfId="0" applyBorder="1" applyAlignment="1" applyProtection="1">
      <alignment vertical="center"/>
      <protection hidden="1"/>
    </xf>
    <xf numFmtId="0" fontId="0" fillId="0" borderId="0" xfId="0" applyAlignment="1" applyProtection="1">
      <alignment vertical="center"/>
      <protection hidden="1"/>
    </xf>
    <xf numFmtId="0" fontId="1" fillId="0" borderId="0" xfId="0" applyFont="1" applyAlignment="1" applyProtection="1">
      <alignment vertical="center"/>
      <protection hidden="1"/>
    </xf>
    <xf numFmtId="0" fontId="0" fillId="0" borderId="0" xfId="0" applyAlignment="1" applyProtection="1">
      <alignment horizontal="center" vertical="center"/>
      <protection hidden="1"/>
    </xf>
    <xf numFmtId="10" fontId="2" fillId="5" borderId="2" xfId="1" applyNumberFormat="1" applyFill="1" applyBorder="1" applyAlignment="1" applyProtection="1">
      <alignment vertical="center" wrapText="1"/>
    </xf>
    <xf numFmtId="165" fontId="2" fillId="0" borderId="2" xfId="1" applyNumberFormat="1" applyBorder="1" applyAlignment="1" applyProtection="1">
      <alignment horizontal="center" vertical="center" wrapText="1"/>
      <protection hidden="1"/>
    </xf>
    <xf numFmtId="4" fontId="3" fillId="0" borderId="2" xfId="1" applyNumberFormat="1" applyFont="1" applyBorder="1" applyAlignment="1" applyProtection="1">
      <alignment horizontal="center" vertical="center" wrapText="1"/>
      <protection hidden="1"/>
    </xf>
    <xf numFmtId="0" fontId="0" fillId="0" borderId="0" xfId="0" applyAlignment="1">
      <alignment horizontal="center" vertical="center"/>
    </xf>
    <xf numFmtId="0" fontId="0" fillId="0" borderId="17" xfId="0" applyBorder="1" applyAlignment="1" applyProtection="1">
      <alignment vertical="center"/>
      <protection hidden="1"/>
    </xf>
    <xf numFmtId="10" fontId="5" fillId="6" borderId="15" xfId="1" applyNumberFormat="1" applyFont="1" applyFill="1" applyBorder="1" applyAlignment="1" applyProtection="1">
      <alignment horizontal="center" vertical="center"/>
    </xf>
    <xf numFmtId="4" fontId="12" fillId="0" borderId="0" xfId="1" applyNumberFormat="1" applyFont="1" applyFill="1" applyAlignment="1">
      <alignment vertical="center"/>
    </xf>
    <xf numFmtId="0" fontId="14" fillId="0" borderId="2" xfId="6" applyBorder="1" applyAlignment="1" applyProtection="1">
      <alignment vertical="center"/>
      <protection locked="0"/>
    </xf>
    <xf numFmtId="0" fontId="2" fillId="0" borderId="2" xfId="6" applyFont="1" applyBorder="1" applyAlignment="1" applyProtection="1">
      <alignment vertical="center"/>
      <protection locked="0"/>
    </xf>
    <xf numFmtId="164" fontId="14" fillId="0" borderId="2" xfId="6" applyNumberFormat="1" applyBorder="1" applyAlignment="1" applyProtection="1">
      <alignment vertical="center"/>
      <protection locked="0"/>
    </xf>
    <xf numFmtId="4" fontId="14" fillId="0" borderId="2" xfId="6" applyNumberFormat="1" applyBorder="1" applyAlignment="1" applyProtection="1">
      <alignment vertical="center"/>
      <protection locked="0"/>
    </xf>
    <xf numFmtId="10" fontId="14" fillId="0" borderId="2" xfId="6" applyNumberFormat="1" applyFill="1" applyBorder="1" applyAlignment="1" applyProtection="1">
      <alignment vertical="center"/>
      <protection locked="0"/>
    </xf>
    <xf numFmtId="4" fontId="3" fillId="0" borderId="3" xfId="1" applyNumberFormat="1" applyFont="1" applyBorder="1" applyAlignment="1" applyProtection="1">
      <alignment horizontal="center" vertical="center"/>
      <protection hidden="1"/>
    </xf>
    <xf numFmtId="4" fontId="2" fillId="0" borderId="0" xfId="1" applyNumberFormat="1" applyFont="1" applyFill="1" applyAlignment="1">
      <alignment vertical="center"/>
    </xf>
    <xf numFmtId="4" fontId="2" fillId="0" borderId="0" xfId="1" applyNumberFormat="1" applyAlignment="1">
      <alignment horizontal="center" vertical="center" wrapText="1"/>
    </xf>
    <xf numFmtId="0" fontId="2" fillId="0" borderId="28" xfId="1" applyBorder="1" applyAlignment="1">
      <alignment vertical="center"/>
    </xf>
    <xf numFmtId="0" fontId="2" fillId="0" borderId="29" xfId="1" applyBorder="1" applyAlignment="1">
      <alignment vertical="center"/>
    </xf>
    <xf numFmtId="4" fontId="2" fillId="0" borderId="28" xfId="1" applyNumberFormat="1" applyBorder="1" applyAlignment="1">
      <alignment horizontal="center" vertical="center"/>
    </xf>
    <xf numFmtId="0" fontId="2" fillId="0" borderId="24" xfId="1" applyBorder="1" applyAlignment="1">
      <alignment vertical="center"/>
    </xf>
    <xf numFmtId="0" fontId="2" fillId="0" borderId="10" xfId="1" applyBorder="1" applyAlignment="1">
      <alignment vertical="center"/>
    </xf>
    <xf numFmtId="0" fontId="3" fillId="0" borderId="9" xfId="1" applyNumberFormat="1" applyFont="1" applyBorder="1" applyAlignment="1">
      <alignment vertical="center"/>
    </xf>
    <xf numFmtId="0" fontId="2" fillId="0" borderId="26" xfId="1" applyBorder="1" applyAlignment="1">
      <alignment horizontal="center" vertical="center"/>
    </xf>
    <xf numFmtId="0" fontId="2" fillId="0" borderId="27" xfId="1" applyBorder="1" applyAlignment="1" applyProtection="1">
      <alignment horizontal="center" vertical="center"/>
      <protection hidden="1"/>
    </xf>
    <xf numFmtId="164" fontId="2" fillId="0" borderId="0" xfId="1" applyNumberFormat="1" applyAlignment="1" applyProtection="1">
      <alignment vertical="center"/>
      <protection hidden="1"/>
    </xf>
    <xf numFmtId="0" fontId="2" fillId="0" borderId="0" xfId="1" applyAlignment="1">
      <alignment horizontal="left" vertical="center"/>
    </xf>
    <xf numFmtId="4" fontId="12" fillId="0" borderId="0" xfId="1" applyNumberFormat="1" applyFont="1" applyFill="1" applyAlignment="1">
      <alignment horizontal="left" vertical="center"/>
    </xf>
    <xf numFmtId="4" fontId="2" fillId="0" borderId="0" xfId="1" applyNumberFormat="1" applyFill="1" applyAlignment="1">
      <alignment horizontal="left" vertical="center"/>
    </xf>
    <xf numFmtId="4" fontId="2" fillId="0" borderId="0" xfId="1" applyNumberFormat="1" applyAlignment="1">
      <alignment horizontal="left" vertical="center"/>
    </xf>
    <xf numFmtId="0" fontId="2" fillId="0" borderId="6" xfId="1" applyFont="1" applyBorder="1" applyAlignment="1">
      <alignment horizontal="left" vertical="center"/>
    </xf>
    <xf numFmtId="164" fontId="2" fillId="0" borderId="6" xfId="1" applyNumberFormat="1" applyFont="1" applyBorder="1" applyAlignment="1">
      <alignment horizontal="left" vertical="center"/>
    </xf>
    <xf numFmtId="0" fontId="1" fillId="0" borderId="0" xfId="0" applyFont="1" applyAlignment="1">
      <alignment horizontal="center" vertical="center"/>
    </xf>
    <xf numFmtId="0" fontId="0" fillId="0" borderId="0" xfId="0" applyFont="1" applyAlignment="1" applyProtection="1">
      <alignment vertical="center"/>
      <protection hidden="1"/>
    </xf>
    <xf numFmtId="0" fontId="0" fillId="0" borderId="14" xfId="0" applyBorder="1"/>
    <xf numFmtId="0" fontId="0" fillId="0" borderId="16" xfId="0" applyBorder="1"/>
    <xf numFmtId="0" fontId="0" fillId="0" borderId="15" xfId="0" applyBorder="1"/>
    <xf numFmtId="0" fontId="16" fillId="10" borderId="0" xfId="0" applyFont="1" applyFill="1"/>
    <xf numFmtId="0" fontId="0" fillId="10" borderId="0" xfId="0" applyFill="1"/>
    <xf numFmtId="9" fontId="0" fillId="0" borderId="0" xfId="0" applyNumberFormat="1"/>
    <xf numFmtId="14" fontId="0" fillId="0" borderId="0" xfId="0" applyNumberFormat="1"/>
    <xf numFmtId="4" fontId="2" fillId="0" borderId="24" xfId="1" applyNumberFormat="1" applyBorder="1" applyAlignment="1">
      <alignment vertical="center"/>
    </xf>
    <xf numFmtId="164" fontId="2" fillId="0" borderId="0" xfId="1" applyNumberFormat="1" applyBorder="1" applyAlignment="1">
      <alignment vertical="center"/>
    </xf>
    <xf numFmtId="0" fontId="16" fillId="0" borderId="0" xfId="0" applyFont="1" applyFill="1"/>
    <xf numFmtId="0" fontId="0" fillId="0" borderId="0" xfId="0" applyFill="1"/>
    <xf numFmtId="0" fontId="0" fillId="0" borderId="0" xfId="0" applyFill="1" applyAlignment="1">
      <alignment horizontal="center" vertical="center"/>
    </xf>
    <xf numFmtId="14" fontId="0" fillId="0" borderId="0" xfId="0" applyNumberFormat="1" applyFill="1"/>
    <xf numFmtId="0" fontId="17" fillId="10" borderId="0" xfId="0" applyFont="1" applyFill="1"/>
    <xf numFmtId="4" fontId="3" fillId="0" borderId="26" xfId="1" applyNumberFormat="1" applyFont="1" applyFill="1" applyBorder="1" applyAlignment="1">
      <alignment vertical="center"/>
    </xf>
    <xf numFmtId="4" fontId="2" fillId="0" borderId="27" xfId="1" applyNumberFormat="1" applyFont="1" applyFill="1" applyBorder="1" applyAlignment="1">
      <alignment vertical="center"/>
    </xf>
    <xf numFmtId="4" fontId="3" fillId="0" borderId="17" xfId="1" applyNumberFormat="1" applyFont="1" applyFill="1" applyBorder="1" applyAlignment="1">
      <alignment vertical="center"/>
    </xf>
    <xf numFmtId="4" fontId="2" fillId="0" borderId="19" xfId="1" applyNumberFormat="1" applyFill="1" applyBorder="1" applyAlignment="1">
      <alignment vertical="center"/>
    </xf>
    <xf numFmtId="4" fontId="2" fillId="0" borderId="22" xfId="1" applyNumberFormat="1" applyFill="1" applyBorder="1" applyAlignment="1">
      <alignment vertical="center"/>
    </xf>
    <xf numFmtId="4" fontId="2" fillId="0" borderId="20" xfId="1" applyNumberFormat="1" applyFont="1" applyFill="1" applyBorder="1" applyAlignment="1">
      <alignment vertical="center"/>
    </xf>
    <xf numFmtId="10" fontId="3" fillId="0" borderId="26" xfId="1" applyNumberFormat="1" applyFont="1" applyFill="1" applyBorder="1" applyAlignment="1">
      <alignment vertical="center"/>
    </xf>
    <xf numFmtId="166" fontId="0" fillId="0" borderId="0" xfId="0" applyNumberFormat="1"/>
    <xf numFmtId="0" fontId="0" fillId="0" borderId="0" xfId="0" applyBorder="1" applyAlignment="1" applyProtection="1">
      <alignment vertical="center"/>
      <protection hidden="1"/>
    </xf>
    <xf numFmtId="0" fontId="0" fillId="0" borderId="17" xfId="0" applyBorder="1" applyAlignment="1">
      <alignment horizontal="center" vertical="center"/>
    </xf>
    <xf numFmtId="0" fontId="0" fillId="0" borderId="23" xfId="0" applyBorder="1" applyAlignment="1">
      <alignment horizontal="center" vertical="center"/>
    </xf>
    <xf numFmtId="0" fontId="0" fillId="0" borderId="0" xfId="0" applyBorder="1" applyAlignment="1">
      <alignment horizontal="center" vertical="center"/>
    </xf>
    <xf numFmtId="0" fontId="0" fillId="0" borderId="20" xfId="0" applyBorder="1" applyAlignment="1">
      <alignment horizontal="center" vertical="center"/>
    </xf>
    <xf numFmtId="0" fontId="0" fillId="0" borderId="0" xfId="0" applyBorder="1"/>
    <xf numFmtId="0" fontId="0" fillId="0" borderId="26" xfId="0" applyBorder="1" applyAlignment="1">
      <alignment horizontal="center" vertical="center"/>
    </xf>
    <xf numFmtId="0" fontId="0" fillId="0" borderId="30" xfId="0" applyBorder="1" applyAlignment="1">
      <alignment horizontal="center" vertical="center"/>
    </xf>
    <xf numFmtId="0" fontId="0" fillId="0" borderId="30" xfId="0" applyBorder="1"/>
    <xf numFmtId="0" fontId="0" fillId="0" borderId="27" xfId="0" applyBorder="1"/>
    <xf numFmtId="0" fontId="0" fillId="0" borderId="24" xfId="0" applyBorder="1" applyAlignment="1">
      <alignment horizontal="center" vertical="center"/>
    </xf>
    <xf numFmtId="0" fontId="0" fillId="0" borderId="31" xfId="0" applyBorder="1"/>
    <xf numFmtId="0" fontId="0" fillId="0" borderId="32" xfId="0" applyBorder="1"/>
    <xf numFmtId="0" fontId="0" fillId="0" borderId="27" xfId="0" applyBorder="1" applyAlignment="1">
      <alignment horizontal="center" vertical="center"/>
    </xf>
    <xf numFmtId="0" fontId="0" fillId="0" borderId="26" xfId="0" applyBorder="1" applyAlignment="1">
      <alignment horizontal="left" vertical="center"/>
    </xf>
    <xf numFmtId="0" fontId="0" fillId="0" borderId="30" xfId="0" applyBorder="1" applyAlignment="1">
      <alignment horizontal="left" vertical="center"/>
    </xf>
    <xf numFmtId="0" fontId="0" fillId="0" borderId="27" xfId="0" applyBorder="1" applyAlignment="1">
      <alignment horizontal="left" vertical="center"/>
    </xf>
    <xf numFmtId="0" fontId="0" fillId="0" borderId="25" xfId="0" applyBorder="1" applyAlignment="1">
      <alignment horizontal="center" vertical="center"/>
    </xf>
    <xf numFmtId="167" fontId="0" fillId="0" borderId="0" xfId="0" applyNumberFormat="1" applyBorder="1" applyAlignment="1" applyProtection="1">
      <alignment horizontal="center" vertical="center"/>
      <protection hidden="1"/>
    </xf>
    <xf numFmtId="0" fontId="0" fillId="0" borderId="0" xfId="0" applyFill="1" applyBorder="1"/>
    <xf numFmtId="0" fontId="0" fillId="0" borderId="24" xfId="0" applyBorder="1" applyAlignment="1" applyProtection="1">
      <alignment vertical="center"/>
      <protection hidden="1"/>
    </xf>
    <xf numFmtId="0" fontId="0" fillId="0" borderId="26" xfId="0" applyBorder="1" applyAlignment="1" applyProtection="1">
      <alignment vertical="center"/>
      <protection hidden="1"/>
    </xf>
    <xf numFmtId="0" fontId="0" fillId="0" borderId="30" xfId="0" applyBorder="1" applyAlignment="1" applyProtection="1">
      <alignment vertical="center"/>
      <protection hidden="1"/>
    </xf>
    <xf numFmtId="0" fontId="0" fillId="0" borderId="27" xfId="0" applyBorder="1" applyAlignment="1" applyProtection="1">
      <alignment vertical="center"/>
      <protection hidden="1"/>
    </xf>
    <xf numFmtId="167" fontId="0" fillId="0" borderId="24" xfId="0" applyNumberFormat="1" applyBorder="1" applyAlignment="1" applyProtection="1">
      <alignment horizontal="center" vertical="center"/>
      <protection hidden="1"/>
    </xf>
    <xf numFmtId="0" fontId="0" fillId="0" borderId="20" xfId="0" applyBorder="1" applyAlignment="1" applyProtection="1">
      <alignment vertical="center"/>
      <protection hidden="1"/>
    </xf>
    <xf numFmtId="167" fontId="0" fillId="0" borderId="26" xfId="0" applyNumberFormat="1" applyBorder="1" applyAlignment="1" applyProtection="1">
      <alignment horizontal="center" vertical="center"/>
      <protection hidden="1"/>
    </xf>
    <xf numFmtId="167" fontId="0" fillId="0" borderId="30" xfId="0" applyNumberFormat="1" applyBorder="1" applyAlignment="1" applyProtection="1">
      <alignment horizontal="center" vertical="center"/>
      <protection hidden="1"/>
    </xf>
    <xf numFmtId="167" fontId="0" fillId="0" borderId="27" xfId="0" applyNumberFormat="1" applyBorder="1" applyAlignment="1" applyProtection="1">
      <alignment horizontal="center" vertical="center"/>
      <protection hidden="1"/>
    </xf>
    <xf numFmtId="0" fontId="0" fillId="0" borderId="24" xfId="0" applyBorder="1"/>
    <xf numFmtId="0" fontId="0" fillId="0" borderId="26" xfId="0" applyBorder="1"/>
    <xf numFmtId="0" fontId="0" fillId="0" borderId="24" xfId="0" applyBorder="1" applyAlignment="1" applyProtection="1">
      <alignment horizontal="center" vertical="center"/>
      <protection hidden="1"/>
    </xf>
    <xf numFmtId="0" fontId="0" fillId="0" borderId="26" xfId="0" applyBorder="1" applyAlignment="1" applyProtection="1">
      <alignment horizontal="center" vertical="center"/>
      <protection hidden="1"/>
    </xf>
    <xf numFmtId="0" fontId="0" fillId="0" borderId="30" xfId="0" applyBorder="1" applyAlignment="1" applyProtection="1">
      <alignment horizontal="center" vertical="center"/>
      <protection hidden="1"/>
    </xf>
    <xf numFmtId="0" fontId="0" fillId="0" borderId="27" xfId="0" applyBorder="1" applyAlignment="1" applyProtection="1">
      <alignment horizontal="center" vertical="center"/>
      <protection hidden="1"/>
    </xf>
    <xf numFmtId="0" fontId="0" fillId="0" borderId="24" xfId="0" applyFill="1" applyBorder="1"/>
    <xf numFmtId="4" fontId="3" fillId="0" borderId="0" xfId="1" applyNumberFormat="1" applyFont="1" applyFill="1" applyBorder="1" applyAlignment="1">
      <alignment vertical="center"/>
    </xf>
    <xf numFmtId="4" fontId="3" fillId="0" borderId="24" xfId="1" applyNumberFormat="1" applyFont="1" applyFill="1" applyBorder="1" applyAlignment="1">
      <alignment vertical="center"/>
    </xf>
    <xf numFmtId="0" fontId="0" fillId="0" borderId="19" xfId="0" applyBorder="1"/>
    <xf numFmtId="0" fontId="0" fillId="0" borderId="22" xfId="0" applyBorder="1"/>
    <xf numFmtId="0" fontId="1" fillId="0" borderId="26" xfId="0" applyFont="1" applyBorder="1" applyAlignment="1" applyProtection="1">
      <alignment vertical="center"/>
      <protection hidden="1"/>
    </xf>
    <xf numFmtId="0" fontId="0" fillId="0" borderId="30" xfId="0" applyFont="1" applyBorder="1" applyAlignment="1" applyProtection="1">
      <alignment vertical="center"/>
      <protection hidden="1"/>
    </xf>
    <xf numFmtId="0" fontId="0" fillId="0" borderId="27" xfId="0" applyFont="1" applyBorder="1" applyAlignment="1" applyProtection="1">
      <alignment vertical="center"/>
      <protection hidden="1"/>
    </xf>
    <xf numFmtId="4" fontId="3" fillId="0" borderId="0" xfId="1" applyNumberFormat="1" applyFont="1" applyFill="1" applyAlignment="1">
      <alignment vertical="center" wrapText="1"/>
    </xf>
    <xf numFmtId="49" fontId="0" fillId="0" borderId="0" xfId="0" applyNumberFormat="1"/>
    <xf numFmtId="49" fontId="2" fillId="0" borderId="3" xfId="1" quotePrefix="1" applyNumberFormat="1" applyFont="1" applyBorder="1" applyAlignment="1" applyProtection="1">
      <alignment horizontal="center" vertical="center"/>
      <protection hidden="1"/>
    </xf>
    <xf numFmtId="0" fontId="2" fillId="0" borderId="0" xfId="1" applyBorder="1" applyAlignment="1">
      <alignment horizontal="center" vertical="center"/>
    </xf>
    <xf numFmtId="0" fontId="2" fillId="0" borderId="0" xfId="1" applyBorder="1" applyAlignment="1" applyProtection="1">
      <alignment horizontal="center" vertical="center"/>
      <protection hidden="1"/>
    </xf>
    <xf numFmtId="164" fontId="2" fillId="0" borderId="0" xfId="1" applyNumberFormat="1" applyBorder="1" applyAlignment="1" applyProtection="1">
      <alignment vertical="center"/>
      <protection hidden="1"/>
    </xf>
    <xf numFmtId="4" fontId="2" fillId="0" borderId="0" xfId="1" applyNumberFormat="1" applyBorder="1" applyAlignment="1" applyProtection="1">
      <alignment vertical="center"/>
      <protection hidden="1"/>
    </xf>
    <xf numFmtId="0" fontId="2" fillId="0" borderId="14" xfId="1" applyBorder="1" applyAlignment="1">
      <alignment horizontal="left" vertical="center"/>
    </xf>
    <xf numFmtId="0" fontId="2" fillId="0" borderId="15" xfId="1" applyBorder="1" applyAlignment="1">
      <alignment vertical="center"/>
    </xf>
    <xf numFmtId="0" fontId="3" fillId="0" borderId="11" xfId="1" applyNumberFormat="1" applyFont="1" applyBorder="1" applyAlignment="1">
      <alignment vertical="center"/>
    </xf>
    <xf numFmtId="164" fontId="2" fillId="0" borderId="11" xfId="1" applyNumberFormat="1" applyBorder="1" applyAlignment="1">
      <alignment vertical="center"/>
    </xf>
    <xf numFmtId="164" fontId="2" fillId="0" borderId="13" xfId="1" applyNumberFormat="1" applyBorder="1" applyAlignment="1">
      <alignment vertical="center"/>
    </xf>
    <xf numFmtId="0" fontId="0" fillId="0" borderId="0" xfId="0" quotePrefix="1"/>
    <xf numFmtId="0" fontId="0" fillId="0" borderId="0" xfId="0" applyAlignment="1">
      <alignment wrapText="1"/>
    </xf>
    <xf numFmtId="0" fontId="10" fillId="0" borderId="0" xfId="3" applyAlignment="1" applyProtection="1"/>
    <xf numFmtId="164" fontId="2" fillId="0" borderId="0" xfId="1" applyNumberFormat="1" applyBorder="1" applyAlignment="1">
      <alignment horizontal="left" vertical="center"/>
    </xf>
    <xf numFmtId="0" fontId="17" fillId="0" borderId="33" xfId="0" applyFont="1" applyBorder="1"/>
    <xf numFmtId="0" fontId="0" fillId="0" borderId="33" xfId="0" applyBorder="1"/>
    <xf numFmtId="0" fontId="0" fillId="0" borderId="34" xfId="0" applyBorder="1"/>
    <xf numFmtId="0" fontId="0" fillId="0" borderId="35" xfId="0" applyBorder="1"/>
    <xf numFmtId="0" fontId="0" fillId="0" borderId="36" xfId="0" applyBorder="1"/>
    <xf numFmtId="0" fontId="10" fillId="0" borderId="34" xfId="3" applyBorder="1" applyAlignment="1" applyProtection="1"/>
    <xf numFmtId="0" fontId="19" fillId="0" borderId="0" xfId="0" applyFont="1"/>
    <xf numFmtId="0" fontId="18" fillId="0" borderId="0" xfId="0" applyFont="1"/>
    <xf numFmtId="0" fontId="2" fillId="0" borderId="9" xfId="1" applyBorder="1" applyAlignment="1">
      <alignment horizontal="left" vertical="center"/>
    </xf>
    <xf numFmtId="0" fontId="2" fillId="0" borderId="16" xfId="1" applyBorder="1" applyAlignment="1">
      <alignment horizontal="left" vertical="center"/>
    </xf>
    <xf numFmtId="0" fontId="2" fillId="0" borderId="9" xfId="1" applyFont="1" applyBorder="1" applyAlignment="1">
      <alignment horizontal="left" vertical="center"/>
    </xf>
    <xf numFmtId="164" fontId="2" fillId="0" borderId="10" xfId="1" applyNumberFormat="1" applyBorder="1" applyAlignment="1">
      <alignment vertical="center"/>
    </xf>
    <xf numFmtId="164" fontId="2" fillId="0" borderId="9" xfId="1" applyNumberFormat="1" applyFont="1" applyBorder="1" applyAlignment="1">
      <alignment horizontal="left" vertical="center"/>
    </xf>
    <xf numFmtId="164" fontId="3" fillId="0" borderId="0" xfId="1" applyNumberFormat="1" applyFont="1" applyBorder="1" applyAlignment="1">
      <alignment horizontal="left" vertical="center"/>
    </xf>
    <xf numFmtId="10" fontId="3" fillId="0" borderId="9" xfId="1" applyNumberFormat="1" applyFont="1" applyBorder="1" applyAlignment="1">
      <alignment horizontal="left" vertical="center"/>
    </xf>
    <xf numFmtId="10" fontId="3" fillId="0" borderId="0" xfId="1" applyNumberFormat="1" applyFont="1" applyBorder="1" applyAlignment="1">
      <alignment horizontal="left" vertical="center"/>
    </xf>
    <xf numFmtId="10" fontId="3" fillId="0" borderId="10" xfId="1" applyNumberFormat="1" applyFont="1" applyBorder="1" applyAlignment="1">
      <alignment horizontal="left" vertical="center"/>
    </xf>
    <xf numFmtId="4" fontId="3" fillId="0" borderId="9" xfId="1" applyNumberFormat="1" applyFont="1" applyBorder="1" applyAlignment="1">
      <alignment horizontal="left" vertical="center"/>
    </xf>
    <xf numFmtId="4" fontId="3" fillId="0" borderId="0" xfId="1" applyNumberFormat="1" applyFont="1" applyBorder="1" applyAlignment="1">
      <alignment horizontal="left" vertical="center"/>
    </xf>
    <xf numFmtId="4" fontId="3" fillId="0" borderId="10" xfId="1" applyNumberFormat="1" applyFont="1" applyBorder="1" applyAlignment="1">
      <alignment horizontal="left" vertical="center"/>
    </xf>
    <xf numFmtId="0" fontId="2" fillId="0" borderId="0" xfId="1" applyAlignment="1">
      <alignment horizontal="left" vertical="center"/>
    </xf>
    <xf numFmtId="10" fontId="5" fillId="6" borderId="16" xfId="1" applyNumberFormat="1" applyFont="1" applyFill="1" applyBorder="1" applyAlignment="1" applyProtection="1">
      <alignment horizontal="center" vertical="center"/>
    </xf>
    <xf numFmtId="0" fontId="5" fillId="6" borderId="6" xfId="1" applyFont="1" applyFill="1" applyBorder="1" applyAlignment="1" applyProtection="1">
      <alignment vertical="center"/>
    </xf>
    <xf numFmtId="0" fontId="5" fillId="6" borderId="14" xfId="1" applyFont="1" applyFill="1" applyBorder="1" applyAlignment="1" applyProtection="1">
      <alignment horizontal="center" vertical="center"/>
    </xf>
    <xf numFmtId="164" fontId="5" fillId="6" borderId="14" xfId="1" applyNumberFormat="1" applyFont="1" applyFill="1" applyBorder="1" applyAlignment="1" applyProtection="1">
      <alignment horizontal="center" vertical="center"/>
    </xf>
    <xf numFmtId="4" fontId="5" fillId="6" borderId="14" xfId="1" applyNumberFormat="1" applyFont="1" applyFill="1" applyBorder="1" applyAlignment="1" applyProtection="1">
      <alignment horizontal="center" vertical="center"/>
    </xf>
    <xf numFmtId="4" fontId="5" fillId="6" borderId="14" xfId="1" applyNumberFormat="1" applyFont="1" applyFill="1" applyBorder="1" applyAlignment="1" applyProtection="1">
      <alignment horizontal="center" vertical="center" wrapText="1"/>
    </xf>
    <xf numFmtId="10" fontId="5" fillId="6" borderId="6" xfId="1" applyNumberFormat="1" applyFont="1" applyFill="1" applyBorder="1" applyAlignment="1" applyProtection="1">
      <alignment vertical="center"/>
    </xf>
    <xf numFmtId="10" fontId="5" fillId="6" borderId="8" xfId="1" applyNumberFormat="1" applyFont="1" applyFill="1" applyBorder="1" applyAlignment="1" applyProtection="1">
      <alignment horizontal="left" vertical="center"/>
    </xf>
    <xf numFmtId="10" fontId="5" fillId="6" borderId="8" xfId="1" applyNumberFormat="1" applyFont="1" applyFill="1" applyBorder="1" applyAlignment="1" applyProtection="1">
      <alignment horizontal="right" vertical="center"/>
    </xf>
    <xf numFmtId="10" fontId="5" fillId="6" borderId="8" xfId="1" applyNumberFormat="1" applyFont="1" applyFill="1" applyBorder="1" applyAlignment="1" applyProtection="1">
      <alignment vertical="center"/>
    </xf>
    <xf numFmtId="10" fontId="5" fillId="6" borderId="7" xfId="1" applyNumberFormat="1" applyFont="1" applyFill="1" applyBorder="1" applyAlignment="1" applyProtection="1">
      <alignment vertical="center"/>
    </xf>
    <xf numFmtId="4" fontId="5" fillId="6" borderId="6" xfId="1" applyNumberFormat="1" applyFont="1" applyFill="1" applyBorder="1" applyAlignment="1" applyProtection="1">
      <alignment horizontal="right" vertical="center"/>
    </xf>
    <xf numFmtId="4" fontId="5" fillId="6" borderId="7" xfId="1" applyNumberFormat="1" applyFont="1" applyFill="1" applyBorder="1" applyAlignment="1" applyProtection="1">
      <alignment vertical="center"/>
    </xf>
    <xf numFmtId="10" fontId="5" fillId="6" borderId="14" xfId="1" applyNumberFormat="1" applyFont="1" applyFill="1" applyBorder="1" applyAlignment="1" applyProtection="1">
      <alignment horizontal="center" vertical="center" wrapText="1"/>
    </xf>
    <xf numFmtId="0" fontId="5" fillId="6" borderId="14" xfId="1" applyFont="1" applyFill="1" applyBorder="1" applyAlignment="1" applyProtection="1">
      <alignment horizontal="center" vertical="center" wrapText="1"/>
    </xf>
    <xf numFmtId="0" fontId="10" fillId="0" borderId="0" xfId="3" applyFill="1" applyBorder="1" applyAlignment="1" applyProtection="1">
      <alignment horizontal="left" vertical="center" wrapText="1"/>
    </xf>
    <xf numFmtId="0" fontId="3" fillId="0" borderId="0" xfId="1" applyFont="1" applyFill="1" applyBorder="1" applyAlignment="1">
      <alignment horizontal="left" vertical="center" wrapText="1"/>
    </xf>
    <xf numFmtId="4" fontId="5" fillId="6" borderId="25" xfId="1" applyNumberFormat="1" applyFont="1" applyFill="1" applyBorder="1" applyAlignment="1" applyProtection="1">
      <alignment horizontal="center" vertical="center"/>
    </xf>
    <xf numFmtId="4" fontId="5" fillId="6" borderId="28" xfId="1" applyNumberFormat="1" applyFont="1" applyFill="1" applyBorder="1" applyAlignment="1" applyProtection="1">
      <alignment horizontal="center" vertical="center"/>
    </xf>
    <xf numFmtId="4" fontId="5" fillId="6" borderId="29" xfId="1" applyNumberFormat="1" applyFont="1" applyFill="1" applyBorder="1" applyAlignment="1" applyProtection="1">
      <alignment horizontal="center" vertical="center"/>
    </xf>
    <xf numFmtId="167" fontId="13" fillId="0" borderId="25" xfId="1" applyNumberFormat="1" applyFont="1" applyBorder="1" applyAlignment="1">
      <alignment horizontal="center" vertical="center"/>
    </xf>
    <xf numFmtId="167" fontId="13" fillId="0" borderId="28" xfId="1" applyNumberFormat="1" applyFont="1" applyBorder="1" applyAlignment="1">
      <alignment horizontal="center" vertical="center"/>
    </xf>
    <xf numFmtId="167" fontId="13" fillId="0" borderId="29" xfId="1" applyNumberFormat="1" applyFont="1" applyBorder="1" applyAlignment="1">
      <alignment horizontal="center" vertical="center"/>
    </xf>
    <xf numFmtId="164" fontId="3" fillId="0" borderId="3" xfId="1" applyNumberFormat="1" applyFont="1" applyFill="1" applyBorder="1" applyAlignment="1" applyProtection="1">
      <alignment horizontal="left" vertical="center"/>
      <protection locked="0"/>
    </xf>
    <xf numFmtId="164" fontId="3" fillId="0" borderId="8" xfId="1" applyNumberFormat="1" applyFont="1" applyFill="1" applyBorder="1" applyAlignment="1" applyProtection="1">
      <alignment horizontal="left" vertical="center"/>
      <protection locked="0"/>
    </xf>
    <xf numFmtId="164" fontId="3" fillId="0" borderId="7" xfId="1" applyNumberFormat="1" applyFont="1" applyFill="1" applyBorder="1" applyAlignment="1" applyProtection="1">
      <alignment horizontal="left" vertical="center"/>
      <protection locked="0"/>
    </xf>
    <xf numFmtId="49" fontId="3" fillId="0" borderId="16" xfId="1" applyNumberFormat="1" applyFont="1" applyBorder="1" applyAlignment="1" applyProtection="1">
      <alignment horizontal="center" vertical="center"/>
      <protection hidden="1"/>
    </xf>
    <xf numFmtId="49" fontId="2" fillId="0" borderId="15" xfId="1" applyNumberFormat="1" applyBorder="1" applyAlignment="1" applyProtection="1">
      <alignment horizontal="center" vertical="center"/>
      <protection hidden="1"/>
    </xf>
    <xf numFmtId="4" fontId="2" fillId="0" borderId="0" xfId="1" applyNumberFormat="1" applyBorder="1" applyAlignment="1" applyProtection="1">
      <alignment horizontal="center" vertical="center"/>
      <protection hidden="1"/>
    </xf>
    <xf numFmtId="4" fontId="2" fillId="0" borderId="11" xfId="1" applyNumberFormat="1" applyBorder="1" applyAlignment="1">
      <alignment horizontal="left" vertical="center"/>
    </xf>
    <xf numFmtId="4" fontId="2" fillId="0" borderId="13" xfId="1" applyNumberFormat="1" applyBorder="1" applyAlignment="1">
      <alignment horizontal="left" vertical="center"/>
    </xf>
    <xf numFmtId="4" fontId="2" fillId="0" borderId="12" xfId="1" applyNumberFormat="1" applyBorder="1" applyAlignment="1">
      <alignment horizontal="left" vertical="center"/>
    </xf>
    <xf numFmtId="10" fontId="3" fillId="0" borderId="6" xfId="1" applyNumberFormat="1" applyFont="1" applyBorder="1" applyAlignment="1">
      <alignment horizontal="left" vertical="center"/>
    </xf>
    <xf numFmtId="10" fontId="3" fillId="0" borderId="8" xfId="1" applyNumberFormat="1" applyFont="1" applyBorder="1" applyAlignment="1">
      <alignment horizontal="left" vertical="center"/>
    </xf>
    <xf numFmtId="10" fontId="3" fillId="0" borderId="7" xfId="1" applyNumberFormat="1" applyFont="1" applyBorder="1" applyAlignment="1">
      <alignment horizontal="left" vertical="center"/>
    </xf>
    <xf numFmtId="10" fontId="2" fillId="0" borderId="11" xfId="1" applyNumberFormat="1" applyBorder="1" applyAlignment="1">
      <alignment horizontal="left" vertical="center"/>
    </xf>
    <xf numFmtId="10" fontId="2" fillId="0" borderId="13" xfId="1" applyNumberFormat="1" applyBorder="1" applyAlignment="1">
      <alignment horizontal="left" vertical="center"/>
    </xf>
    <xf numFmtId="10" fontId="2" fillId="0" borderId="12" xfId="1" applyNumberFormat="1" applyBorder="1" applyAlignment="1">
      <alignment horizontal="left" vertical="center"/>
    </xf>
    <xf numFmtId="0" fontId="2" fillId="0" borderId="0" xfId="1" applyAlignment="1">
      <alignment horizontal="left" vertical="center"/>
    </xf>
    <xf numFmtId="4" fontId="2" fillId="0" borderId="0" xfId="1" applyNumberFormat="1" applyBorder="1" applyAlignment="1">
      <alignment horizontal="center" vertical="center"/>
    </xf>
    <xf numFmtId="4" fontId="3" fillId="0" borderId="6" xfId="1" applyNumberFormat="1" applyFont="1" applyBorder="1" applyAlignment="1">
      <alignment horizontal="left" vertical="center"/>
    </xf>
    <xf numFmtId="4" fontId="3" fillId="0" borderId="8" xfId="1" applyNumberFormat="1" applyFont="1" applyBorder="1" applyAlignment="1">
      <alignment horizontal="left" vertical="center"/>
    </xf>
    <xf numFmtId="4" fontId="3" fillId="0" borderId="7" xfId="1" applyNumberFormat="1" applyFont="1" applyBorder="1" applyAlignment="1">
      <alignment horizontal="left" vertical="center"/>
    </xf>
    <xf numFmtId="10" fontId="2" fillId="0" borderId="9" xfId="1" applyNumberFormat="1" applyBorder="1" applyAlignment="1">
      <alignment horizontal="left" vertical="center"/>
    </xf>
    <xf numFmtId="10" fontId="2" fillId="0" borderId="0" xfId="1" applyNumberFormat="1" applyBorder="1" applyAlignment="1">
      <alignment horizontal="left" vertical="center"/>
    </xf>
    <xf numFmtId="10" fontId="2" fillId="0" borderId="10" xfId="1" applyNumberFormat="1" applyBorder="1" applyAlignment="1">
      <alignment horizontal="left" vertical="center"/>
    </xf>
    <xf numFmtId="4" fontId="2" fillId="0" borderId="9" xfId="1" applyNumberFormat="1" applyBorder="1" applyAlignment="1">
      <alignment horizontal="left" vertical="center"/>
    </xf>
    <xf numFmtId="4" fontId="2" fillId="0" borderId="0" xfId="1" applyNumberFormat="1" applyBorder="1" applyAlignment="1">
      <alignment horizontal="left" vertical="center"/>
    </xf>
    <xf numFmtId="4" fontId="2" fillId="0" borderId="10" xfId="1" applyNumberFormat="1" applyBorder="1" applyAlignment="1">
      <alignment horizontal="left" vertical="center"/>
    </xf>
    <xf numFmtId="164" fontId="2" fillId="0" borderId="9" xfId="1" applyNumberFormat="1" applyBorder="1" applyAlignment="1">
      <alignment horizontal="left" vertical="center"/>
    </xf>
    <xf numFmtId="164" fontId="2" fillId="0" borderId="0" xfId="1" applyNumberFormat="1" applyBorder="1" applyAlignment="1">
      <alignment horizontal="left" vertical="center"/>
    </xf>
    <xf numFmtId="164" fontId="2" fillId="0" borderId="10" xfId="1" applyNumberFormat="1" applyBorder="1" applyAlignment="1">
      <alignment horizontal="left" vertical="center"/>
    </xf>
    <xf numFmtId="9" fontId="3" fillId="0" borderId="3" xfId="1" applyNumberFormat="1" applyFont="1" applyBorder="1" applyAlignment="1" applyProtection="1">
      <alignment horizontal="center" vertical="center" wrapText="1"/>
      <protection hidden="1"/>
    </xf>
    <xf numFmtId="0" fontId="3" fillId="0" borderId="5" xfId="1" applyFont="1" applyBorder="1" applyAlignment="1" applyProtection="1">
      <alignment horizontal="center" vertical="center" wrapText="1"/>
      <protection hidden="1"/>
    </xf>
    <xf numFmtId="0" fontId="5" fillId="6" borderId="3" xfId="1" applyFont="1" applyFill="1" applyBorder="1" applyAlignment="1" applyProtection="1">
      <alignment horizontal="center" vertical="center"/>
    </xf>
    <xf numFmtId="0" fontId="5" fillId="6" borderId="5" xfId="1" applyFont="1" applyFill="1" applyBorder="1" applyAlignment="1" applyProtection="1">
      <alignment horizontal="center" vertical="center"/>
    </xf>
    <xf numFmtId="10" fontId="5" fillId="6" borderId="3" xfId="1" applyNumberFormat="1" applyFont="1" applyFill="1" applyBorder="1" applyAlignment="1" applyProtection="1">
      <alignment horizontal="center" vertical="center"/>
    </xf>
    <xf numFmtId="0" fontId="2" fillId="0" borderId="4" xfId="1" applyBorder="1" applyAlignment="1" applyProtection="1">
      <alignment horizontal="center" vertical="center"/>
    </xf>
    <xf numFmtId="0" fontId="2" fillId="0" borderId="5" xfId="1" applyBorder="1" applyAlignment="1" applyProtection="1">
      <alignment horizontal="center" vertical="center"/>
    </xf>
    <xf numFmtId="4" fontId="5" fillId="6" borderId="3" xfId="1" applyNumberFormat="1" applyFont="1" applyFill="1" applyBorder="1" applyAlignment="1" applyProtection="1">
      <alignment horizontal="center" vertical="center"/>
    </xf>
    <xf numFmtId="4" fontId="5" fillId="6" borderId="5" xfId="1" applyNumberFormat="1" applyFont="1" applyFill="1" applyBorder="1" applyAlignment="1" applyProtection="1">
      <alignment horizontal="center" vertical="center"/>
    </xf>
    <xf numFmtId="164" fontId="3" fillId="0" borderId="4" xfId="1" applyNumberFormat="1" applyFont="1" applyFill="1" applyBorder="1" applyAlignment="1" applyProtection="1">
      <alignment horizontal="left" vertical="center"/>
      <protection locked="0"/>
    </xf>
    <xf numFmtId="164" fontId="3" fillId="0" borderId="5" xfId="1" applyNumberFormat="1" applyFont="1" applyFill="1" applyBorder="1" applyAlignment="1" applyProtection="1">
      <alignment horizontal="left" vertical="center"/>
      <protection locked="0"/>
    </xf>
    <xf numFmtId="10" fontId="3" fillId="0" borderId="15" xfId="1" applyNumberFormat="1" applyFont="1" applyBorder="1" applyAlignment="1" applyProtection="1">
      <alignment horizontal="center" vertical="center"/>
      <protection hidden="1"/>
    </xf>
    <xf numFmtId="10" fontId="2" fillId="0" borderId="15" xfId="1" applyNumberFormat="1" applyBorder="1" applyAlignment="1" applyProtection="1">
      <alignment horizontal="center" vertical="center"/>
      <protection hidden="1"/>
    </xf>
    <xf numFmtId="4" fontId="3" fillId="0" borderId="3" xfId="1" applyNumberFormat="1" applyFont="1" applyBorder="1" applyAlignment="1" applyProtection="1">
      <alignment horizontal="center" vertical="center" wrapText="1"/>
      <protection hidden="1"/>
    </xf>
    <xf numFmtId="0" fontId="2" fillId="0" borderId="4" xfId="1" applyBorder="1" applyAlignment="1" applyProtection="1">
      <alignment horizontal="center" vertical="center" wrapText="1"/>
      <protection hidden="1"/>
    </xf>
    <xf numFmtId="0" fontId="2" fillId="0" borderId="5" xfId="1" applyBorder="1" applyAlignment="1" applyProtection="1">
      <alignment horizontal="center" vertical="center" wrapText="1"/>
      <protection hidden="1"/>
    </xf>
    <xf numFmtId="4" fontId="3" fillId="0" borderId="3" xfId="1" applyNumberFormat="1" applyFont="1" applyBorder="1" applyAlignment="1" applyProtection="1">
      <alignment horizontal="center" vertical="center" wrapText="1"/>
      <protection locked="0"/>
    </xf>
    <xf numFmtId="4" fontId="2" fillId="0" borderId="5" xfId="1" applyNumberFormat="1" applyBorder="1" applyAlignment="1" applyProtection="1">
      <alignment horizontal="center" vertical="center" wrapText="1"/>
      <protection locked="0"/>
    </xf>
    <xf numFmtId="4" fontId="2" fillId="0" borderId="20" xfId="1" applyNumberFormat="1" applyBorder="1" applyAlignment="1" applyProtection="1">
      <alignment horizontal="center" vertical="center"/>
      <protection hidden="1"/>
    </xf>
    <xf numFmtId="4" fontId="2" fillId="0" borderId="21" xfId="1" applyNumberFormat="1" applyBorder="1" applyAlignment="1" applyProtection="1">
      <alignment horizontal="center" vertical="center"/>
      <protection hidden="1"/>
    </xf>
    <xf numFmtId="4" fontId="2" fillId="0" borderId="22" xfId="1" applyNumberFormat="1" applyBorder="1" applyAlignment="1" applyProtection="1">
      <alignment horizontal="center" vertical="center"/>
      <protection hidden="1"/>
    </xf>
    <xf numFmtId="4" fontId="2" fillId="0" borderId="17" xfId="1" applyNumberFormat="1" applyBorder="1" applyAlignment="1">
      <alignment horizontal="center" vertical="center"/>
    </xf>
    <xf numFmtId="4" fontId="2" fillId="0" borderId="18" xfId="1" applyNumberFormat="1" applyBorder="1" applyAlignment="1">
      <alignment horizontal="center" vertical="center"/>
    </xf>
    <xf numFmtId="4" fontId="2" fillId="0" borderId="19" xfId="1" applyNumberFormat="1" applyBorder="1" applyAlignment="1">
      <alignment horizontal="center" vertical="center"/>
    </xf>
    <xf numFmtId="4" fontId="2" fillId="0" borderId="8" xfId="1" applyNumberFormat="1" applyBorder="1" applyAlignment="1">
      <alignment horizontal="center" vertical="center"/>
    </xf>
    <xf numFmtId="4" fontId="5" fillId="6" borderId="6" xfId="1" applyNumberFormat="1" applyFont="1" applyFill="1" applyBorder="1" applyAlignment="1">
      <alignment horizontal="center" vertical="center" wrapText="1"/>
    </xf>
    <xf numFmtId="10" fontId="5" fillId="6" borderId="6" xfId="1" applyNumberFormat="1" applyFont="1" applyFill="1" applyBorder="1" applyAlignment="1">
      <alignment horizontal="center" vertical="center" wrapText="1"/>
    </xf>
    <xf numFmtId="0" fontId="5" fillId="6" borderId="6" xfId="1" applyNumberFormat="1" applyFont="1" applyFill="1" applyBorder="1" applyAlignment="1">
      <alignment horizontal="center" vertical="center" wrapText="1"/>
    </xf>
    <xf numFmtId="0" fontId="5" fillId="6" borderId="14" xfId="1" applyNumberFormat="1" applyFont="1" applyFill="1" applyBorder="1" applyAlignment="1">
      <alignment horizontal="center" vertical="center" wrapText="1"/>
    </xf>
    <xf numFmtId="9" fontId="20" fillId="11" borderId="6" xfId="1" applyNumberFormat="1" applyFont="1" applyFill="1" applyBorder="1" applyAlignment="1">
      <alignment vertical="center" wrapText="1"/>
    </xf>
    <xf numFmtId="0" fontId="2" fillId="11" borderId="6" xfId="1" applyNumberFormat="1" applyFont="1" applyFill="1" applyBorder="1" applyAlignment="1">
      <alignment horizontal="center" vertical="center" wrapText="1"/>
    </xf>
    <xf numFmtId="165" fontId="2" fillId="11" borderId="6" xfId="1" applyNumberFormat="1" applyFont="1" applyFill="1" applyBorder="1" applyAlignment="1">
      <alignment horizontal="center" vertical="center" wrapText="1"/>
    </xf>
    <xf numFmtId="4" fontId="2" fillId="11" borderId="6" xfId="1" applyNumberFormat="1" applyFont="1" applyFill="1" applyBorder="1" applyAlignment="1">
      <alignment horizontal="center" vertical="center" wrapText="1"/>
    </xf>
    <xf numFmtId="10" fontId="2" fillId="11" borderId="6" xfId="1" applyNumberFormat="1" applyFont="1" applyFill="1" applyBorder="1" applyAlignment="1">
      <alignment horizontal="center" vertical="center" wrapText="1"/>
    </xf>
    <xf numFmtId="4" fontId="2" fillId="11" borderId="6" xfId="1" applyNumberFormat="1" applyFont="1" applyFill="1" applyBorder="1" applyAlignment="1">
      <alignment vertical="center" wrapText="1"/>
    </xf>
    <xf numFmtId="0" fontId="2" fillId="11" borderId="8" xfId="1" applyNumberFormat="1" applyFont="1" applyFill="1" applyBorder="1" applyAlignment="1">
      <alignment vertical="center" wrapText="1"/>
    </xf>
    <xf numFmtId="0" fontId="2" fillId="11" borderId="8" xfId="1" applyNumberFormat="1" applyFont="1" applyFill="1" applyBorder="1" applyAlignment="1">
      <alignment horizontal="left" vertical="center" wrapText="1"/>
    </xf>
    <xf numFmtId="4" fontId="2" fillId="11" borderId="8" xfId="1" applyNumberFormat="1" applyFont="1" applyFill="1" applyBorder="1" applyAlignment="1">
      <alignment vertical="center" wrapText="1"/>
    </xf>
    <xf numFmtId="3" fontId="2" fillId="11" borderId="6" xfId="1" applyNumberFormat="1" applyFont="1" applyFill="1" applyBorder="1" applyAlignment="1">
      <alignment horizontal="right" vertical="center" wrapText="1"/>
    </xf>
    <xf numFmtId="10" fontId="7" fillId="11" borderId="14" xfId="1" applyNumberFormat="1" applyFont="1" applyFill="1" applyBorder="1" applyAlignment="1">
      <alignment vertical="center"/>
    </xf>
    <xf numFmtId="164" fontId="5" fillId="6" borderId="6" xfId="1" applyNumberFormat="1" applyFont="1" applyFill="1" applyBorder="1" applyAlignment="1">
      <alignment horizontal="center" vertical="center" wrapText="1"/>
    </xf>
    <xf numFmtId="0" fontId="8" fillId="0" borderId="6" xfId="1" applyNumberFormat="1" applyFont="1" applyBorder="1" applyAlignment="1">
      <alignment horizontal="center" vertical="center" wrapText="1"/>
    </xf>
    <xf numFmtId="0" fontId="2" fillId="11" borderId="6" xfId="1" applyNumberFormat="1" applyFont="1" applyFill="1" applyBorder="1" applyAlignment="1">
      <alignment vertical="center"/>
    </xf>
    <xf numFmtId="0" fontId="2" fillId="11" borderId="6" xfId="6" applyNumberFormat="1" applyFont="1" applyFill="1" applyBorder="1" applyAlignment="1">
      <alignment vertical="center"/>
    </xf>
    <xf numFmtId="3" fontId="2" fillId="11" borderId="6" xfId="6" applyNumberFormat="1" applyFont="1" applyFill="1" applyBorder="1" applyAlignment="1">
      <alignment vertical="center"/>
    </xf>
    <xf numFmtId="4" fontId="2" fillId="11" borderId="6" xfId="6" applyNumberFormat="1" applyFont="1" applyFill="1" applyBorder="1" applyAlignment="1">
      <alignment vertical="center"/>
    </xf>
    <xf numFmtId="4" fontId="2" fillId="11" borderId="6" xfId="1" applyNumberFormat="1" applyFont="1" applyFill="1" applyBorder="1" applyAlignment="1">
      <alignment vertical="center"/>
    </xf>
    <xf numFmtId="10" fontId="2" fillId="11" borderId="6" xfId="1" applyNumberFormat="1" applyFont="1" applyFill="1" applyBorder="1" applyAlignment="1">
      <alignment vertical="center"/>
    </xf>
    <xf numFmtId="0" fontId="2" fillId="11" borderId="14" xfId="1" applyNumberFormat="1" applyFont="1" applyFill="1" applyBorder="1" applyAlignment="1">
      <alignment vertical="center" wrapText="1"/>
    </xf>
    <xf numFmtId="0" fontId="2" fillId="0" borderId="6" xfId="1" applyNumberFormat="1" applyFont="1" applyBorder="1" applyAlignment="1">
      <alignment vertical="center"/>
    </xf>
    <xf numFmtId="0" fontId="2" fillId="0" borderId="6" xfId="6" applyNumberFormat="1" applyFont="1" applyBorder="1" applyAlignment="1">
      <alignment vertical="center"/>
    </xf>
    <xf numFmtId="3" fontId="2" fillId="0" borderId="6" xfId="6" applyNumberFormat="1" applyFont="1" applyBorder="1" applyAlignment="1">
      <alignment vertical="center"/>
    </xf>
    <xf numFmtId="4" fontId="2" fillId="0" borderId="6" xfId="6" applyNumberFormat="1" applyFont="1" applyBorder="1" applyAlignment="1">
      <alignment vertical="center"/>
    </xf>
    <xf numFmtId="4" fontId="2" fillId="0" borderId="6" xfId="1" applyNumberFormat="1" applyFont="1" applyBorder="1" applyAlignment="1">
      <alignment vertical="center"/>
    </xf>
    <xf numFmtId="10" fontId="2" fillId="0" borderId="6" xfId="1" applyNumberFormat="1" applyFont="1" applyBorder="1" applyAlignment="1">
      <alignment vertical="center"/>
    </xf>
    <xf numFmtId="0" fontId="2" fillId="0" borderId="14" xfId="1" applyNumberFormat="1" applyFont="1" applyBorder="1" applyAlignment="1">
      <alignment vertical="center" wrapText="1"/>
    </xf>
    <xf numFmtId="0" fontId="2" fillId="5" borderId="6" xfId="1" applyNumberFormat="1" applyFont="1" applyFill="1" applyBorder="1" applyAlignment="1">
      <alignment vertical="center"/>
    </xf>
    <xf numFmtId="0" fontId="7" fillId="5" borderId="6" xfId="1" applyNumberFormat="1" applyFont="1" applyFill="1" applyBorder="1" applyAlignment="1">
      <alignment vertical="center"/>
    </xf>
    <xf numFmtId="3" fontId="2" fillId="5" borderId="6" xfId="1" applyNumberFormat="1" applyFont="1" applyFill="1" applyBorder="1" applyAlignment="1">
      <alignment vertical="center"/>
    </xf>
    <xf numFmtId="4" fontId="2" fillId="5" borderId="6" xfId="1" applyNumberFormat="1" applyFont="1" applyFill="1" applyBorder="1" applyAlignment="1">
      <alignment vertical="center"/>
    </xf>
    <xf numFmtId="10" fontId="2" fillId="5" borderId="6" xfId="1" applyNumberFormat="1" applyFont="1" applyFill="1" applyBorder="1" applyAlignment="1">
      <alignment vertical="center"/>
    </xf>
    <xf numFmtId="0" fontId="2" fillId="5" borderId="14" xfId="1" applyNumberFormat="1" applyFont="1" applyFill="1" applyBorder="1" applyAlignment="1">
      <alignment vertical="center" wrapText="1"/>
    </xf>
    <xf numFmtId="164" fontId="2" fillId="11" borderId="6" xfId="1" applyNumberFormat="1" applyFont="1" applyFill="1" applyBorder="1" applyAlignment="1">
      <alignment vertical="center"/>
    </xf>
    <xf numFmtId="164" fontId="2" fillId="0" borderId="6" xfId="1" applyNumberFormat="1" applyFont="1" applyBorder="1" applyAlignment="1">
      <alignment vertical="center"/>
    </xf>
    <xf numFmtId="164" fontId="2" fillId="5" borderId="6" xfId="1" applyNumberFormat="1" applyFont="1" applyFill="1" applyBorder="1" applyAlignment="1">
      <alignment vertical="center"/>
    </xf>
    <xf numFmtId="10" fontId="2" fillId="5" borderId="14" xfId="1" applyNumberFormat="1" applyFont="1" applyFill="1" applyBorder="1" applyAlignment="1">
      <alignment vertical="center" wrapText="1"/>
    </xf>
    <xf numFmtId="0" fontId="2" fillId="9" borderId="3" xfId="1" applyNumberFormat="1" applyFont="1" applyFill="1" applyBorder="1" applyAlignment="1">
      <alignment vertical="center"/>
    </xf>
    <xf numFmtId="0" fontId="7" fillId="9" borderId="3" xfId="1" applyNumberFormat="1" applyFont="1" applyFill="1" applyBorder="1" applyAlignment="1">
      <alignment vertical="center"/>
    </xf>
    <xf numFmtId="164" fontId="2" fillId="9" borderId="3" xfId="1" applyNumberFormat="1" applyFont="1" applyFill="1" applyBorder="1" applyAlignment="1">
      <alignment vertical="center"/>
    </xf>
    <xf numFmtId="4" fontId="2" fillId="9" borderId="3" xfId="1" applyNumberFormat="1" applyFont="1" applyFill="1" applyBorder="1" applyAlignment="1">
      <alignment vertical="center"/>
    </xf>
    <xf numFmtId="10" fontId="2" fillId="9" borderId="3" xfId="1" applyNumberFormat="1" applyFont="1" applyFill="1" applyBorder="1" applyAlignment="1">
      <alignment vertical="center"/>
    </xf>
    <xf numFmtId="4" fontId="7" fillId="9" borderId="3" xfId="1" applyNumberFormat="1" applyFont="1" applyFill="1" applyBorder="1" applyAlignment="1">
      <alignment vertical="center"/>
    </xf>
    <xf numFmtId="10" fontId="7" fillId="9" borderId="3" xfId="1" applyNumberFormat="1" applyFont="1" applyFill="1" applyBorder="1" applyAlignment="1">
      <alignment vertical="center"/>
    </xf>
    <xf numFmtId="0" fontId="2" fillId="9" borderId="2" xfId="1" applyNumberFormat="1" applyFont="1" applyFill="1" applyBorder="1" applyAlignment="1">
      <alignment vertical="center" wrapText="1"/>
    </xf>
  </cellXfs>
  <cellStyles count="8">
    <cellStyle name="Entrée 2" xfId="5"/>
    <cellStyle name="Lien hypertexte" xfId="3" builtinId="8"/>
    <cellStyle name="Milliers 2" xfId="7"/>
    <cellStyle name="Normal" xfId="0" builtinId="0"/>
    <cellStyle name="Normal 2" xfId="1"/>
    <cellStyle name="Normal 3" xfId="2"/>
    <cellStyle name="Normal 4" xfId="6"/>
    <cellStyle name="Pourcentage 2" xfId="4"/>
  </cellStyles>
  <dxfs count="0"/>
  <tableStyles count="0" defaultTableStyle="TableStyleMedium2" defaultPivotStyle="PivotStyleLight16"/>
  <colors>
    <mruColors>
      <color rgb="FF0033CC"/>
      <color rgb="FF25719B"/>
      <color rgb="FF135C85"/>
      <color rgb="FFFF4F4F"/>
      <color rgb="FFFF5050"/>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2.emf"/></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6.png"/></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2" Type="http://schemas.openxmlformats.org/officeDocument/2006/relationships/image" Target="../media/image29.png"/><Relationship Id="rId1" Type="http://schemas.openxmlformats.org/officeDocument/2006/relationships/image" Target="../media/image28.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emf"/><Relationship Id="rId4" Type="http://schemas.openxmlformats.org/officeDocument/2006/relationships/image" Target="../media/image5.png"/></Relationships>
</file>

<file path=xl/drawings/_rels/vmlDrawing2.v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2.png"/><Relationship Id="rId5" Type="http://schemas.openxmlformats.org/officeDocument/2006/relationships/image" Target="../media/image11.png"/><Relationship Id="rId4" Type="http://schemas.openxmlformats.org/officeDocument/2006/relationships/image" Target="../media/image10.png"/></Relationships>
</file>

<file path=xl/drawings/_rels/vmlDrawing3.v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image" Target="../media/image16.png"/></Relationships>
</file>

<file path=xl/drawings/_rels/vmlDrawing4.vml.rels><?xml version="1.0" encoding="UTF-8" standalone="yes"?>
<Relationships xmlns="http://schemas.openxmlformats.org/package/2006/relationships"><Relationship Id="rId3" Type="http://schemas.openxmlformats.org/officeDocument/2006/relationships/image" Target="../media/image21.png"/><Relationship Id="rId2" Type="http://schemas.openxmlformats.org/officeDocument/2006/relationships/image" Target="../media/image20.png"/><Relationship Id="rId1" Type="http://schemas.openxmlformats.org/officeDocument/2006/relationships/image" Target="../media/image19.png"/><Relationship Id="rId5" Type="http://schemas.openxmlformats.org/officeDocument/2006/relationships/image" Target="../media/image18.png"/><Relationship Id="rId4" Type="http://schemas.openxmlformats.org/officeDocument/2006/relationships/image" Target="../media/image22.png"/></Relationships>
</file>

<file path=xl/drawings/_rels/vmlDrawing5.vml.rels><?xml version="1.0" encoding="UTF-8" standalone="yes"?>
<Relationships xmlns="http://schemas.openxmlformats.org/package/2006/relationships"><Relationship Id="rId8" Type="http://schemas.openxmlformats.org/officeDocument/2006/relationships/image" Target="../media/image27.png"/><Relationship Id="rId3" Type="http://schemas.openxmlformats.org/officeDocument/2006/relationships/image" Target="../media/image23.png"/><Relationship Id="rId7" Type="http://schemas.openxmlformats.org/officeDocument/2006/relationships/image" Target="../media/image26.png"/><Relationship Id="rId2" Type="http://schemas.openxmlformats.org/officeDocument/2006/relationships/image" Target="../media/image16.png"/><Relationship Id="rId1" Type="http://schemas.openxmlformats.org/officeDocument/2006/relationships/image" Target="../media/image21.png"/><Relationship Id="rId6" Type="http://schemas.openxmlformats.org/officeDocument/2006/relationships/image" Target="../media/image25.png"/><Relationship Id="rId5" Type="http://schemas.openxmlformats.org/officeDocument/2006/relationships/image" Target="../media/image3.png"/><Relationship Id="rId4" Type="http://schemas.openxmlformats.org/officeDocument/2006/relationships/image" Target="../media/image24.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14</xdr:col>
          <xdr:colOff>48126</xdr:colOff>
          <xdr:row>42</xdr:row>
          <xdr:rowOff>10027</xdr:rowOff>
        </xdr:from>
        <xdr:to>
          <xdr:col>16</xdr:col>
          <xdr:colOff>209208</xdr:colOff>
          <xdr:row>43</xdr:row>
          <xdr:rowOff>56473</xdr:rowOff>
        </xdr:to>
        <xdr:pic>
          <xdr:nvPicPr>
            <xdr:cNvPr id="3" name="Image 2"/>
            <xdr:cNvPicPr>
              <a:picLocks noChangeAspect="1"/>
              <a:extLst>
                <a:ext uri="{84589F7E-364E-4C9E-8A38-B11213B215E9}">
                  <a14:cameraTool cellRange="image" spid="_x0000_s29190"/>
                </a:ext>
              </a:extLst>
            </xdr:cNvPicPr>
          </xdr:nvPicPr>
          <xdr:blipFill>
            <a:blip xmlns:r="http://schemas.openxmlformats.org/officeDocument/2006/relationships" r:embed="rId1"/>
            <a:stretch>
              <a:fillRect/>
            </a:stretch>
          </xdr:blipFill>
          <xdr:spPr>
            <a:xfrm>
              <a:off x="16300784" y="6436895"/>
              <a:ext cx="1875582" cy="668078"/>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584580</xdr:colOff>
          <xdr:row>42</xdr:row>
          <xdr:rowOff>70184</xdr:rowOff>
        </xdr:from>
        <xdr:to>
          <xdr:col>12</xdr:col>
          <xdr:colOff>460978</xdr:colOff>
          <xdr:row>43</xdr:row>
          <xdr:rowOff>116630</xdr:rowOff>
        </xdr:to>
        <xdr:pic>
          <xdr:nvPicPr>
            <xdr:cNvPr id="6" name="Image 5"/>
            <xdr:cNvPicPr>
              <a:picLocks noChangeAspect="1"/>
              <a:extLst>
                <a:ext uri="{84589F7E-364E-4C9E-8A38-B11213B215E9}">
                  <a14:cameraTool cellRange="image1" spid="_x0000_s29191"/>
                </a:ext>
              </a:extLst>
            </xdr:cNvPicPr>
          </xdr:nvPicPr>
          <xdr:blipFill>
            <a:blip xmlns:r="http://schemas.openxmlformats.org/officeDocument/2006/relationships" r:embed="rId1"/>
            <a:stretch>
              <a:fillRect/>
            </a:stretch>
          </xdr:blipFill>
          <xdr:spPr>
            <a:xfrm>
              <a:off x="12856791" y="6497052"/>
              <a:ext cx="2172424" cy="668078"/>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84406</xdr:colOff>
          <xdr:row>42</xdr:row>
          <xdr:rowOff>40106</xdr:rowOff>
        </xdr:from>
        <xdr:to>
          <xdr:col>7</xdr:col>
          <xdr:colOff>501541</xdr:colOff>
          <xdr:row>43</xdr:row>
          <xdr:rowOff>138385</xdr:rowOff>
        </xdr:to>
        <xdr:pic>
          <xdr:nvPicPr>
            <xdr:cNvPr id="5" name="Image 4"/>
            <xdr:cNvPicPr>
              <a:picLocks noChangeAspect="1"/>
              <a:extLst>
                <a:ext uri="{84589F7E-364E-4C9E-8A38-B11213B215E9}">
                  <a14:cameraTool cellRange="image2" spid="_x0000_s29192"/>
                </a:ext>
              </a:extLst>
            </xdr:cNvPicPr>
          </xdr:nvPicPr>
          <xdr:blipFill>
            <a:blip xmlns:r="http://schemas.openxmlformats.org/officeDocument/2006/relationships" r:embed="rId1"/>
            <a:stretch>
              <a:fillRect/>
            </a:stretch>
          </xdr:blipFill>
          <xdr:spPr>
            <a:xfrm>
              <a:off x="9719695" y="6466974"/>
              <a:ext cx="2241925" cy="719911"/>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1112520</xdr:colOff>
          <xdr:row>14</xdr:row>
          <xdr:rowOff>99060</xdr:rowOff>
        </xdr:from>
        <xdr:to>
          <xdr:col>1</xdr:col>
          <xdr:colOff>2994660</xdr:colOff>
          <xdr:row>14</xdr:row>
          <xdr:rowOff>723900</xdr:rowOff>
        </xdr:to>
        <xdr:sp macro="" textlink="">
          <xdr:nvSpPr>
            <xdr:cNvPr id="28909" name="CommandButton1" hidden="1">
              <a:extLst>
                <a:ext uri="{63B3BB69-23CF-44E3-9099-C40C66FF867C}">
                  <a14:compatExt spid="_x0000_s289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30480</xdr:colOff>
      <xdr:row>15</xdr:row>
      <xdr:rowOff>7620</xdr:rowOff>
    </xdr:from>
    <xdr:to>
      <xdr:col>1</xdr:col>
      <xdr:colOff>167640</xdr:colOff>
      <xdr:row>15</xdr:row>
      <xdr:rowOff>464820</xdr:rowOff>
    </xdr:to>
    <xdr:pic>
      <xdr:nvPicPr>
        <xdr:cNvPr id="2" name="Picture 29"/>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 y="762000"/>
          <a:ext cx="381000" cy="4572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editAs="oneCell">
        <xdr:from>
          <xdr:col>13</xdr:col>
          <xdr:colOff>419100</xdr:colOff>
          <xdr:row>44</xdr:row>
          <xdr:rowOff>19050</xdr:rowOff>
        </xdr:from>
        <xdr:to>
          <xdr:col>15</xdr:col>
          <xdr:colOff>619124</xdr:colOff>
          <xdr:row>47</xdr:row>
          <xdr:rowOff>121607</xdr:rowOff>
        </xdr:to>
        <xdr:pic>
          <xdr:nvPicPr>
            <xdr:cNvPr id="3" name="Image 2"/>
            <xdr:cNvPicPr>
              <a:picLocks noChangeAspect="1"/>
              <a:extLst>
                <a:ext uri="{84589F7E-364E-4C9E-8A38-B11213B215E9}">
                  <a14:cameraTool cellRange="image" spid="_x0000_s15206"/>
                </a:ext>
              </a:extLst>
            </xdr:cNvPicPr>
          </xdr:nvPicPr>
          <xdr:blipFill>
            <a:blip xmlns:r="http://schemas.openxmlformats.org/officeDocument/2006/relationships" r:embed="rId2"/>
            <a:stretch>
              <a:fillRect/>
            </a:stretch>
          </xdr:blipFill>
          <xdr:spPr>
            <a:xfrm>
              <a:off x="16101060" y="10679430"/>
              <a:ext cx="1884045"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628650</xdr:colOff>
          <xdr:row>44</xdr:row>
          <xdr:rowOff>9525</xdr:rowOff>
        </xdr:from>
        <xdr:to>
          <xdr:col>12</xdr:col>
          <xdr:colOff>219076</xdr:colOff>
          <xdr:row>47</xdr:row>
          <xdr:rowOff>112082</xdr:rowOff>
        </xdr:to>
        <xdr:pic>
          <xdr:nvPicPr>
            <xdr:cNvPr id="4" name="Image 3"/>
            <xdr:cNvPicPr>
              <a:picLocks noChangeAspect="1"/>
              <a:extLst>
                <a:ext uri="{84589F7E-364E-4C9E-8A38-B11213B215E9}">
                  <a14:cameraTool cellRange="image1" spid="_x0000_s15207"/>
                </a:ext>
              </a:extLst>
            </xdr:cNvPicPr>
          </xdr:nvPicPr>
          <xdr:blipFill>
            <a:blip xmlns:r="http://schemas.openxmlformats.org/officeDocument/2006/relationships" r:embed="rId2"/>
            <a:stretch>
              <a:fillRect/>
            </a:stretch>
          </xdr:blipFill>
          <xdr:spPr>
            <a:xfrm>
              <a:off x="13140690" y="10669905"/>
              <a:ext cx="1891665"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44</xdr:row>
          <xdr:rowOff>9525</xdr:rowOff>
        </xdr:from>
        <xdr:to>
          <xdr:col>7</xdr:col>
          <xdr:colOff>337348</xdr:colOff>
          <xdr:row>47</xdr:row>
          <xdr:rowOff>109854</xdr:rowOff>
        </xdr:to>
        <xdr:pic>
          <xdr:nvPicPr>
            <xdr:cNvPr id="5" name="Image 4"/>
            <xdr:cNvPicPr>
              <a:picLocks noChangeAspect="1"/>
              <a:extLst>
                <a:ext uri="{84589F7E-364E-4C9E-8A38-B11213B215E9}">
                  <a14:cameraTool cellRange="image2" spid="_x0000_s15208"/>
                </a:ext>
              </a:extLst>
            </xdr:cNvPicPr>
          </xdr:nvPicPr>
          <xdr:blipFill>
            <a:blip xmlns:r="http://schemas.openxmlformats.org/officeDocument/2006/relationships" r:embed="rId2"/>
            <a:stretch>
              <a:fillRect/>
            </a:stretch>
          </xdr:blipFill>
          <xdr:spPr>
            <a:xfrm>
              <a:off x="9109710" y="10669905"/>
              <a:ext cx="1888019" cy="664522"/>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xdr:from>
          <xdr:col>2</xdr:col>
          <xdr:colOff>7620</xdr:colOff>
          <xdr:row>39</xdr:row>
          <xdr:rowOff>30480</xdr:rowOff>
        </xdr:from>
        <xdr:to>
          <xdr:col>2</xdr:col>
          <xdr:colOff>6461760</xdr:colOff>
          <xdr:row>39</xdr:row>
          <xdr:rowOff>365760</xdr:rowOff>
        </xdr:to>
        <xdr:sp macro="" textlink="">
          <xdr:nvSpPr>
            <xdr:cNvPr id="14742" name="Button 406" hidden="1">
              <a:extLst>
                <a:ext uri="{63B3BB69-23CF-44E3-9099-C40C66FF867C}">
                  <a14:compatExt spid="_x0000_s1474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1" u="none" strike="noStrike" baseline="0">
                  <a:solidFill>
                    <a:srgbClr val="0000FF"/>
                  </a:solidFill>
                  <a:latin typeface="Arial"/>
                  <a:cs typeface="Arial"/>
                </a:rPr>
                <a:t>Ajouter ligne Hors HORMANN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38100</xdr:colOff>
          <xdr:row>24</xdr:row>
          <xdr:rowOff>38100</xdr:rowOff>
        </xdr:from>
        <xdr:to>
          <xdr:col>2</xdr:col>
          <xdr:colOff>6461760</xdr:colOff>
          <xdr:row>24</xdr:row>
          <xdr:rowOff>373380</xdr:rowOff>
        </xdr:to>
        <xdr:sp macro="" textlink="">
          <xdr:nvSpPr>
            <xdr:cNvPr id="14743" name="Button 407" hidden="1">
              <a:extLst>
                <a:ext uri="{63B3BB69-23CF-44E3-9099-C40C66FF867C}">
                  <a14:compatExt spid="_x0000_s1474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1" u="none" strike="noStrike" baseline="0">
                  <a:solidFill>
                    <a:srgbClr val="0000FF"/>
                  </a:solidFill>
                  <a:latin typeface="Arial"/>
                  <a:cs typeface="Arial"/>
                </a:rPr>
                <a:t>Ajouter ligne Produit  HORMANN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419100</xdr:colOff>
          <xdr:row>44</xdr:row>
          <xdr:rowOff>0</xdr:rowOff>
        </xdr:from>
        <xdr:to>
          <xdr:col>15</xdr:col>
          <xdr:colOff>619125</xdr:colOff>
          <xdr:row>45</xdr:row>
          <xdr:rowOff>20378</xdr:rowOff>
        </xdr:to>
        <xdr:pic>
          <xdr:nvPicPr>
            <xdr:cNvPr id="8" name="Image 7"/>
            <xdr:cNvPicPr>
              <a:picLocks noChangeAspect="1"/>
              <a:extLst>
                <a:ext uri="{84589F7E-364E-4C9E-8A38-B11213B215E9}">
                  <a14:cameraTool cellRange="image" spid="_x0000_s15209"/>
                </a:ext>
              </a:extLst>
            </xdr:cNvPicPr>
          </xdr:nvPicPr>
          <xdr:blipFill>
            <a:blip xmlns:r="http://schemas.openxmlformats.org/officeDocument/2006/relationships" r:embed="rId2"/>
            <a:stretch>
              <a:fillRect/>
            </a:stretch>
          </xdr:blipFill>
          <xdr:spPr>
            <a:xfrm>
              <a:off x="17213580" y="9997440"/>
              <a:ext cx="1884045" cy="668079"/>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353975</xdr:colOff>
          <xdr:row>44</xdr:row>
          <xdr:rowOff>0</xdr:rowOff>
        </xdr:from>
        <xdr:to>
          <xdr:col>12</xdr:col>
          <xdr:colOff>230372</xdr:colOff>
          <xdr:row>45</xdr:row>
          <xdr:rowOff>20378</xdr:rowOff>
        </xdr:to>
        <xdr:pic>
          <xdr:nvPicPr>
            <xdr:cNvPr id="9" name="Image 8"/>
            <xdr:cNvPicPr>
              <a:picLocks noChangeAspect="1"/>
              <a:extLst>
                <a:ext uri="{84589F7E-364E-4C9E-8A38-B11213B215E9}">
                  <a14:cameraTool cellRange="image1" spid="_x0000_s15210"/>
                </a:ext>
              </a:extLst>
            </xdr:cNvPicPr>
          </xdr:nvPicPr>
          <xdr:blipFill>
            <a:blip xmlns:r="http://schemas.openxmlformats.org/officeDocument/2006/relationships" r:embed="rId2"/>
            <a:stretch>
              <a:fillRect/>
            </a:stretch>
          </xdr:blipFill>
          <xdr:spPr>
            <a:xfrm>
              <a:off x="13978535" y="9997440"/>
              <a:ext cx="2177637" cy="668079"/>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425301</xdr:colOff>
          <xdr:row>44</xdr:row>
          <xdr:rowOff>0</xdr:rowOff>
        </xdr:from>
        <xdr:to>
          <xdr:col>8</xdr:col>
          <xdr:colOff>168349</xdr:colOff>
          <xdr:row>45</xdr:row>
          <xdr:rowOff>72211</xdr:rowOff>
        </xdr:to>
        <xdr:pic>
          <xdr:nvPicPr>
            <xdr:cNvPr id="10" name="Image 9"/>
            <xdr:cNvPicPr>
              <a:picLocks noChangeAspect="1"/>
              <a:extLst>
                <a:ext uri="{84589F7E-364E-4C9E-8A38-B11213B215E9}">
                  <a14:cameraTool cellRange="image2" spid="_x0000_s15211"/>
                </a:ext>
              </a:extLst>
            </xdr:cNvPicPr>
          </xdr:nvPicPr>
          <xdr:blipFill>
            <a:blip xmlns:r="http://schemas.openxmlformats.org/officeDocument/2006/relationships" r:embed="rId2"/>
            <a:stretch>
              <a:fillRect/>
            </a:stretch>
          </xdr:blipFill>
          <xdr:spPr>
            <a:xfrm>
              <a:off x="10514181" y="9997440"/>
              <a:ext cx="2242408" cy="719912"/>
            </a:xfrm>
            <a:prstGeom prst="ellipse">
              <a:avLst/>
            </a:prstGeom>
            <a:ln>
              <a:noFill/>
            </a:ln>
            <a:effectLst>
              <a:softEdge rad="25400"/>
            </a:effec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30480</xdr:colOff>
      <xdr:row>15</xdr:row>
      <xdr:rowOff>7620</xdr:rowOff>
    </xdr:from>
    <xdr:to>
      <xdr:col>1</xdr:col>
      <xdr:colOff>167640</xdr:colOff>
      <xdr:row>15</xdr:row>
      <xdr:rowOff>464820</xdr:rowOff>
    </xdr:to>
    <xdr:pic>
      <xdr:nvPicPr>
        <xdr:cNvPr id="2" name="Picture 29"/>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 y="762000"/>
          <a:ext cx="381000" cy="4572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editAs="oneCell">
        <xdr:from>
          <xdr:col>13</xdr:col>
          <xdr:colOff>419100</xdr:colOff>
          <xdr:row>66</xdr:row>
          <xdr:rowOff>19050</xdr:rowOff>
        </xdr:from>
        <xdr:to>
          <xdr:col>15</xdr:col>
          <xdr:colOff>619124</xdr:colOff>
          <xdr:row>69</xdr:row>
          <xdr:rowOff>103149</xdr:rowOff>
        </xdr:to>
        <xdr:pic>
          <xdr:nvPicPr>
            <xdr:cNvPr id="3" name="Image 2"/>
            <xdr:cNvPicPr>
              <a:picLocks noChangeAspect="1"/>
              <a:extLst>
                <a:ext uri="{84589F7E-364E-4C9E-8A38-B11213B215E9}">
                  <a14:cameraTool cellRange="image" spid="_x0000_s433283"/>
                </a:ext>
              </a:extLst>
            </xdr:cNvPicPr>
          </xdr:nvPicPr>
          <xdr:blipFill>
            <a:blip xmlns:r="http://schemas.openxmlformats.org/officeDocument/2006/relationships" r:embed="rId2"/>
            <a:stretch>
              <a:fillRect/>
            </a:stretch>
          </xdr:blipFill>
          <xdr:spPr>
            <a:xfrm>
              <a:off x="16101060" y="10679430"/>
              <a:ext cx="1884045"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628650</xdr:colOff>
          <xdr:row>66</xdr:row>
          <xdr:rowOff>9525</xdr:rowOff>
        </xdr:from>
        <xdr:to>
          <xdr:col>12</xdr:col>
          <xdr:colOff>219075</xdr:colOff>
          <xdr:row>69</xdr:row>
          <xdr:rowOff>93624</xdr:rowOff>
        </xdr:to>
        <xdr:pic>
          <xdr:nvPicPr>
            <xdr:cNvPr id="4" name="Image 3"/>
            <xdr:cNvPicPr>
              <a:picLocks noChangeAspect="1"/>
              <a:extLst>
                <a:ext uri="{84589F7E-364E-4C9E-8A38-B11213B215E9}">
                  <a14:cameraTool cellRange="image1" spid="_x0000_s433284"/>
                </a:ext>
              </a:extLst>
            </xdr:cNvPicPr>
          </xdr:nvPicPr>
          <xdr:blipFill>
            <a:blip xmlns:r="http://schemas.openxmlformats.org/officeDocument/2006/relationships" r:embed="rId2"/>
            <a:stretch>
              <a:fillRect/>
            </a:stretch>
          </xdr:blipFill>
          <xdr:spPr>
            <a:xfrm>
              <a:off x="13140690" y="10669905"/>
              <a:ext cx="1891665"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66</xdr:row>
          <xdr:rowOff>9525</xdr:rowOff>
        </xdr:from>
        <xdr:to>
          <xdr:col>7</xdr:col>
          <xdr:colOff>337348</xdr:colOff>
          <xdr:row>69</xdr:row>
          <xdr:rowOff>91396</xdr:rowOff>
        </xdr:to>
        <xdr:pic>
          <xdr:nvPicPr>
            <xdr:cNvPr id="5" name="Image 4"/>
            <xdr:cNvPicPr>
              <a:picLocks noChangeAspect="1"/>
              <a:extLst>
                <a:ext uri="{84589F7E-364E-4C9E-8A38-B11213B215E9}">
                  <a14:cameraTool cellRange="image2" spid="_x0000_s433285"/>
                </a:ext>
              </a:extLst>
            </xdr:cNvPicPr>
          </xdr:nvPicPr>
          <xdr:blipFill>
            <a:blip xmlns:r="http://schemas.openxmlformats.org/officeDocument/2006/relationships" r:embed="rId2"/>
            <a:stretch>
              <a:fillRect/>
            </a:stretch>
          </xdr:blipFill>
          <xdr:spPr>
            <a:xfrm>
              <a:off x="9109710" y="10669905"/>
              <a:ext cx="1888019" cy="664522"/>
            </a:xfrm>
            <a:prstGeom prst="ellipse">
              <a:avLst/>
            </a:prstGeom>
            <a:ln>
              <a:noFill/>
            </a:ln>
            <a:effectLst>
              <a:softEdge rad="25400"/>
            </a:effectLst>
          </xdr:spPr>
        </xdr:pic>
        <xdr:clientData/>
      </xdr:twoCellAnchor>
    </mc:Choice>
    <mc:Fallback/>
  </mc:AlternateContent>
  <xdr:twoCellAnchor>
    <xdr:from>
      <xdr:col>0</xdr:col>
      <xdr:colOff>30480</xdr:colOff>
      <xdr:row>15</xdr:row>
      <xdr:rowOff>7620</xdr:rowOff>
    </xdr:from>
    <xdr:to>
      <xdr:col>1</xdr:col>
      <xdr:colOff>167640</xdr:colOff>
      <xdr:row>15</xdr:row>
      <xdr:rowOff>464820</xdr:rowOff>
    </xdr:to>
    <xdr:pic>
      <xdr:nvPicPr>
        <xdr:cNvPr id="6" name="Picture 29"/>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 y="2865120"/>
          <a:ext cx="384810" cy="4572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editAs="oneCell">
        <xdr:from>
          <xdr:col>13</xdr:col>
          <xdr:colOff>419100</xdr:colOff>
          <xdr:row>66</xdr:row>
          <xdr:rowOff>19050</xdr:rowOff>
        </xdr:from>
        <xdr:to>
          <xdr:col>15</xdr:col>
          <xdr:colOff>619123</xdr:colOff>
          <xdr:row>69</xdr:row>
          <xdr:rowOff>103149</xdr:rowOff>
        </xdr:to>
        <xdr:pic>
          <xdr:nvPicPr>
            <xdr:cNvPr id="7" name="Image 6"/>
            <xdr:cNvPicPr>
              <a:picLocks noChangeAspect="1"/>
              <a:extLst>
                <a:ext uri="{84589F7E-364E-4C9E-8A38-B11213B215E9}">
                  <a14:cameraTool cellRange="image" spid="_x0000_s433286"/>
                </a:ext>
              </a:extLst>
            </xdr:cNvPicPr>
          </xdr:nvPicPr>
          <xdr:blipFill>
            <a:blip xmlns:r="http://schemas.openxmlformats.org/officeDocument/2006/relationships" r:embed="rId2"/>
            <a:stretch>
              <a:fillRect/>
            </a:stretch>
          </xdr:blipFill>
          <xdr:spPr>
            <a:xfrm>
              <a:off x="17754600" y="12973050"/>
              <a:ext cx="1885949"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628650</xdr:colOff>
          <xdr:row>66</xdr:row>
          <xdr:rowOff>9525</xdr:rowOff>
        </xdr:from>
        <xdr:to>
          <xdr:col>12</xdr:col>
          <xdr:colOff>219075</xdr:colOff>
          <xdr:row>69</xdr:row>
          <xdr:rowOff>93624</xdr:rowOff>
        </xdr:to>
        <xdr:pic>
          <xdr:nvPicPr>
            <xdr:cNvPr id="8" name="Image 7"/>
            <xdr:cNvPicPr>
              <a:picLocks noChangeAspect="1"/>
              <a:extLst>
                <a:ext uri="{84589F7E-364E-4C9E-8A38-B11213B215E9}">
                  <a14:cameraTool cellRange="image1" spid="_x0000_s433287"/>
                </a:ext>
              </a:extLst>
            </xdr:cNvPicPr>
          </xdr:nvPicPr>
          <xdr:blipFill>
            <a:blip xmlns:r="http://schemas.openxmlformats.org/officeDocument/2006/relationships" r:embed="rId2"/>
            <a:stretch>
              <a:fillRect/>
            </a:stretch>
          </xdr:blipFill>
          <xdr:spPr>
            <a:xfrm>
              <a:off x="14801850" y="12963525"/>
              <a:ext cx="1885950"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66</xdr:row>
          <xdr:rowOff>9525</xdr:rowOff>
        </xdr:from>
        <xdr:to>
          <xdr:col>7</xdr:col>
          <xdr:colOff>337347</xdr:colOff>
          <xdr:row>69</xdr:row>
          <xdr:rowOff>91396</xdr:rowOff>
        </xdr:to>
        <xdr:pic>
          <xdr:nvPicPr>
            <xdr:cNvPr id="9" name="Image 8"/>
            <xdr:cNvPicPr>
              <a:picLocks noChangeAspect="1"/>
              <a:extLst>
                <a:ext uri="{84589F7E-364E-4C9E-8A38-B11213B215E9}">
                  <a14:cameraTool cellRange="image2" spid="_x0000_s433288"/>
                </a:ext>
              </a:extLst>
            </xdr:cNvPicPr>
          </xdr:nvPicPr>
          <xdr:blipFill>
            <a:blip xmlns:r="http://schemas.openxmlformats.org/officeDocument/2006/relationships" r:embed="rId2"/>
            <a:stretch>
              <a:fillRect/>
            </a:stretch>
          </xdr:blipFill>
          <xdr:spPr>
            <a:xfrm>
              <a:off x="10763250" y="12963525"/>
              <a:ext cx="1889923" cy="664522"/>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xdr:from>
          <xdr:col>2</xdr:col>
          <xdr:colOff>30480</xdr:colOff>
          <xdr:row>61</xdr:row>
          <xdr:rowOff>38100</xdr:rowOff>
        </xdr:from>
        <xdr:to>
          <xdr:col>2</xdr:col>
          <xdr:colOff>5836920</xdr:colOff>
          <xdr:row>61</xdr:row>
          <xdr:rowOff>365760</xdr:rowOff>
        </xdr:to>
        <xdr:sp macro="" textlink="">
          <xdr:nvSpPr>
            <xdr:cNvPr id="18891" name="Button 459" hidden="1">
              <a:extLst>
                <a:ext uri="{63B3BB69-23CF-44E3-9099-C40C66FF867C}">
                  <a14:compatExt spid="_x0000_s1889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1" u="none" strike="noStrike" baseline="0">
                  <a:solidFill>
                    <a:srgbClr val="0000FF"/>
                  </a:solidFill>
                  <a:latin typeface="Arial"/>
                  <a:cs typeface="Arial"/>
                </a:rPr>
                <a:t>Ajouter ligne Hors HORMANN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30480</xdr:colOff>
          <xdr:row>44</xdr:row>
          <xdr:rowOff>45720</xdr:rowOff>
        </xdr:from>
        <xdr:to>
          <xdr:col>2</xdr:col>
          <xdr:colOff>5829300</xdr:colOff>
          <xdr:row>44</xdr:row>
          <xdr:rowOff>365760</xdr:rowOff>
        </xdr:to>
        <xdr:sp macro="" textlink="">
          <xdr:nvSpPr>
            <xdr:cNvPr id="18893" name="Button 461" hidden="1">
              <a:extLst>
                <a:ext uri="{63B3BB69-23CF-44E3-9099-C40C66FF867C}">
                  <a14:compatExt spid="_x0000_s1889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1" u="none" strike="noStrike" baseline="0">
                  <a:solidFill>
                    <a:srgbClr val="0000FF"/>
                  </a:solidFill>
                  <a:latin typeface="Arial"/>
                  <a:cs typeface="Arial"/>
                </a:rPr>
                <a:t>Ajouter ligne Produit  HORMANN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419100</xdr:colOff>
          <xdr:row>66</xdr:row>
          <xdr:rowOff>0</xdr:rowOff>
        </xdr:from>
        <xdr:to>
          <xdr:col>15</xdr:col>
          <xdr:colOff>619125</xdr:colOff>
          <xdr:row>67</xdr:row>
          <xdr:rowOff>20379</xdr:rowOff>
        </xdr:to>
        <xdr:pic>
          <xdr:nvPicPr>
            <xdr:cNvPr id="12" name="Image 11"/>
            <xdr:cNvPicPr>
              <a:picLocks noChangeAspect="1"/>
              <a:extLst>
                <a:ext uri="{84589F7E-364E-4C9E-8A38-B11213B215E9}">
                  <a14:cameraTool cellRange="image" spid="_x0000_s433289"/>
                </a:ext>
              </a:extLst>
            </xdr:cNvPicPr>
          </xdr:nvPicPr>
          <xdr:blipFill>
            <a:blip xmlns:r="http://schemas.openxmlformats.org/officeDocument/2006/relationships" r:embed="rId2"/>
            <a:stretch>
              <a:fillRect/>
            </a:stretch>
          </xdr:blipFill>
          <xdr:spPr>
            <a:xfrm>
              <a:off x="17213580" y="9997440"/>
              <a:ext cx="1884045" cy="668079"/>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353975</xdr:colOff>
          <xdr:row>66</xdr:row>
          <xdr:rowOff>0</xdr:rowOff>
        </xdr:from>
        <xdr:to>
          <xdr:col>12</xdr:col>
          <xdr:colOff>230372</xdr:colOff>
          <xdr:row>67</xdr:row>
          <xdr:rowOff>20379</xdr:rowOff>
        </xdr:to>
        <xdr:pic>
          <xdr:nvPicPr>
            <xdr:cNvPr id="13" name="Image 12"/>
            <xdr:cNvPicPr>
              <a:picLocks noChangeAspect="1"/>
              <a:extLst>
                <a:ext uri="{84589F7E-364E-4C9E-8A38-B11213B215E9}">
                  <a14:cameraTool cellRange="image1" spid="_x0000_s433290"/>
                </a:ext>
              </a:extLst>
            </xdr:cNvPicPr>
          </xdr:nvPicPr>
          <xdr:blipFill>
            <a:blip xmlns:r="http://schemas.openxmlformats.org/officeDocument/2006/relationships" r:embed="rId2"/>
            <a:stretch>
              <a:fillRect/>
            </a:stretch>
          </xdr:blipFill>
          <xdr:spPr>
            <a:xfrm>
              <a:off x="13978535" y="9997440"/>
              <a:ext cx="2177637" cy="668079"/>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425301</xdr:colOff>
          <xdr:row>66</xdr:row>
          <xdr:rowOff>0</xdr:rowOff>
        </xdr:from>
        <xdr:to>
          <xdr:col>8</xdr:col>
          <xdr:colOff>168349</xdr:colOff>
          <xdr:row>67</xdr:row>
          <xdr:rowOff>72212</xdr:rowOff>
        </xdr:to>
        <xdr:pic>
          <xdr:nvPicPr>
            <xdr:cNvPr id="14" name="Image 13"/>
            <xdr:cNvPicPr>
              <a:picLocks noChangeAspect="1"/>
              <a:extLst>
                <a:ext uri="{84589F7E-364E-4C9E-8A38-B11213B215E9}">
                  <a14:cameraTool cellRange="image2" spid="_x0000_s433291"/>
                </a:ext>
              </a:extLst>
            </xdr:cNvPicPr>
          </xdr:nvPicPr>
          <xdr:blipFill>
            <a:blip xmlns:r="http://schemas.openxmlformats.org/officeDocument/2006/relationships" r:embed="rId2"/>
            <a:stretch>
              <a:fillRect/>
            </a:stretch>
          </xdr:blipFill>
          <xdr:spPr>
            <a:xfrm>
              <a:off x="10514181" y="9997440"/>
              <a:ext cx="2242408" cy="719912"/>
            </a:xfrm>
            <a:prstGeom prst="ellipse">
              <a:avLst/>
            </a:prstGeom>
            <a:ln>
              <a:noFill/>
            </a:ln>
            <a:effectLst>
              <a:softEdge rad="25400"/>
            </a:effec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30480</xdr:colOff>
      <xdr:row>15</xdr:row>
      <xdr:rowOff>7620</xdr:rowOff>
    </xdr:from>
    <xdr:to>
      <xdr:col>1</xdr:col>
      <xdr:colOff>167640</xdr:colOff>
      <xdr:row>15</xdr:row>
      <xdr:rowOff>464820</xdr:rowOff>
    </xdr:to>
    <xdr:pic>
      <xdr:nvPicPr>
        <xdr:cNvPr id="2" name="Picture 29"/>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 y="762000"/>
          <a:ext cx="381000" cy="4572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editAs="oneCell">
        <xdr:from>
          <xdr:col>13</xdr:col>
          <xdr:colOff>419100</xdr:colOff>
          <xdr:row>64</xdr:row>
          <xdr:rowOff>19050</xdr:rowOff>
        </xdr:from>
        <xdr:to>
          <xdr:col>15</xdr:col>
          <xdr:colOff>619124</xdr:colOff>
          <xdr:row>67</xdr:row>
          <xdr:rowOff>103149</xdr:rowOff>
        </xdr:to>
        <xdr:pic>
          <xdr:nvPicPr>
            <xdr:cNvPr id="3" name="Image 2"/>
            <xdr:cNvPicPr>
              <a:picLocks noChangeAspect="1"/>
              <a:extLst>
                <a:ext uri="{84589F7E-364E-4C9E-8A38-B11213B215E9}">
                  <a14:cameraTool cellRange="image" spid="_x0000_s429572"/>
                </a:ext>
              </a:extLst>
            </xdr:cNvPicPr>
          </xdr:nvPicPr>
          <xdr:blipFill>
            <a:blip xmlns:r="http://schemas.openxmlformats.org/officeDocument/2006/relationships" r:embed="rId2"/>
            <a:stretch>
              <a:fillRect/>
            </a:stretch>
          </xdr:blipFill>
          <xdr:spPr>
            <a:xfrm>
              <a:off x="16101060" y="10679430"/>
              <a:ext cx="1884045"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628650</xdr:colOff>
          <xdr:row>64</xdr:row>
          <xdr:rowOff>9525</xdr:rowOff>
        </xdr:from>
        <xdr:to>
          <xdr:col>12</xdr:col>
          <xdr:colOff>219075</xdr:colOff>
          <xdr:row>67</xdr:row>
          <xdr:rowOff>93624</xdr:rowOff>
        </xdr:to>
        <xdr:pic>
          <xdr:nvPicPr>
            <xdr:cNvPr id="4" name="Image 3"/>
            <xdr:cNvPicPr>
              <a:picLocks noChangeAspect="1"/>
              <a:extLst>
                <a:ext uri="{84589F7E-364E-4C9E-8A38-B11213B215E9}">
                  <a14:cameraTool cellRange="image1" spid="_x0000_s429573"/>
                </a:ext>
              </a:extLst>
            </xdr:cNvPicPr>
          </xdr:nvPicPr>
          <xdr:blipFill>
            <a:blip xmlns:r="http://schemas.openxmlformats.org/officeDocument/2006/relationships" r:embed="rId2"/>
            <a:stretch>
              <a:fillRect/>
            </a:stretch>
          </xdr:blipFill>
          <xdr:spPr>
            <a:xfrm>
              <a:off x="13140690" y="10669905"/>
              <a:ext cx="1891665"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64</xdr:row>
          <xdr:rowOff>9525</xdr:rowOff>
        </xdr:from>
        <xdr:to>
          <xdr:col>7</xdr:col>
          <xdr:colOff>337348</xdr:colOff>
          <xdr:row>67</xdr:row>
          <xdr:rowOff>91396</xdr:rowOff>
        </xdr:to>
        <xdr:pic>
          <xdr:nvPicPr>
            <xdr:cNvPr id="5" name="Image 4"/>
            <xdr:cNvPicPr>
              <a:picLocks noChangeAspect="1"/>
              <a:extLst>
                <a:ext uri="{84589F7E-364E-4C9E-8A38-B11213B215E9}">
                  <a14:cameraTool cellRange="image2" spid="_x0000_s429574"/>
                </a:ext>
              </a:extLst>
            </xdr:cNvPicPr>
          </xdr:nvPicPr>
          <xdr:blipFill>
            <a:blip xmlns:r="http://schemas.openxmlformats.org/officeDocument/2006/relationships" r:embed="rId2"/>
            <a:stretch>
              <a:fillRect/>
            </a:stretch>
          </xdr:blipFill>
          <xdr:spPr>
            <a:xfrm>
              <a:off x="9109710" y="10669905"/>
              <a:ext cx="1888019" cy="664522"/>
            </a:xfrm>
            <a:prstGeom prst="ellipse">
              <a:avLst/>
            </a:prstGeom>
            <a:ln>
              <a:noFill/>
            </a:ln>
            <a:effectLst>
              <a:softEdge rad="25400"/>
            </a:effectLst>
          </xdr:spPr>
        </xdr:pic>
        <xdr:clientData/>
      </xdr:twoCellAnchor>
    </mc:Choice>
    <mc:Fallback/>
  </mc:AlternateContent>
  <xdr:twoCellAnchor>
    <xdr:from>
      <xdr:col>0</xdr:col>
      <xdr:colOff>30480</xdr:colOff>
      <xdr:row>15</xdr:row>
      <xdr:rowOff>7620</xdr:rowOff>
    </xdr:from>
    <xdr:to>
      <xdr:col>1</xdr:col>
      <xdr:colOff>167640</xdr:colOff>
      <xdr:row>15</xdr:row>
      <xdr:rowOff>464820</xdr:rowOff>
    </xdr:to>
    <xdr:pic>
      <xdr:nvPicPr>
        <xdr:cNvPr id="6" name="Picture 29"/>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 y="2865120"/>
          <a:ext cx="384810" cy="4572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editAs="oneCell">
        <xdr:from>
          <xdr:col>13</xdr:col>
          <xdr:colOff>419100</xdr:colOff>
          <xdr:row>64</xdr:row>
          <xdr:rowOff>19050</xdr:rowOff>
        </xdr:from>
        <xdr:to>
          <xdr:col>15</xdr:col>
          <xdr:colOff>619123</xdr:colOff>
          <xdr:row>67</xdr:row>
          <xdr:rowOff>103149</xdr:rowOff>
        </xdr:to>
        <xdr:pic>
          <xdr:nvPicPr>
            <xdr:cNvPr id="7" name="Image 6"/>
            <xdr:cNvPicPr>
              <a:picLocks noChangeAspect="1"/>
              <a:extLst>
                <a:ext uri="{84589F7E-364E-4C9E-8A38-B11213B215E9}">
                  <a14:cameraTool cellRange="image" spid="_x0000_s429575"/>
                </a:ext>
              </a:extLst>
            </xdr:cNvPicPr>
          </xdr:nvPicPr>
          <xdr:blipFill>
            <a:blip xmlns:r="http://schemas.openxmlformats.org/officeDocument/2006/relationships" r:embed="rId2"/>
            <a:stretch>
              <a:fillRect/>
            </a:stretch>
          </xdr:blipFill>
          <xdr:spPr>
            <a:xfrm>
              <a:off x="17754600" y="12973050"/>
              <a:ext cx="1885949"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628650</xdr:colOff>
          <xdr:row>64</xdr:row>
          <xdr:rowOff>9525</xdr:rowOff>
        </xdr:from>
        <xdr:to>
          <xdr:col>12</xdr:col>
          <xdr:colOff>219075</xdr:colOff>
          <xdr:row>67</xdr:row>
          <xdr:rowOff>93624</xdr:rowOff>
        </xdr:to>
        <xdr:pic>
          <xdr:nvPicPr>
            <xdr:cNvPr id="8" name="Image 7"/>
            <xdr:cNvPicPr>
              <a:picLocks noChangeAspect="1"/>
              <a:extLst>
                <a:ext uri="{84589F7E-364E-4C9E-8A38-B11213B215E9}">
                  <a14:cameraTool cellRange="image1" spid="_x0000_s429576"/>
                </a:ext>
              </a:extLst>
            </xdr:cNvPicPr>
          </xdr:nvPicPr>
          <xdr:blipFill>
            <a:blip xmlns:r="http://schemas.openxmlformats.org/officeDocument/2006/relationships" r:embed="rId2"/>
            <a:stretch>
              <a:fillRect/>
            </a:stretch>
          </xdr:blipFill>
          <xdr:spPr>
            <a:xfrm>
              <a:off x="14801850" y="12963525"/>
              <a:ext cx="1885950"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64</xdr:row>
          <xdr:rowOff>9525</xdr:rowOff>
        </xdr:from>
        <xdr:to>
          <xdr:col>7</xdr:col>
          <xdr:colOff>337347</xdr:colOff>
          <xdr:row>67</xdr:row>
          <xdr:rowOff>91396</xdr:rowOff>
        </xdr:to>
        <xdr:pic>
          <xdr:nvPicPr>
            <xdr:cNvPr id="9" name="Image 8"/>
            <xdr:cNvPicPr>
              <a:picLocks noChangeAspect="1"/>
              <a:extLst>
                <a:ext uri="{84589F7E-364E-4C9E-8A38-B11213B215E9}">
                  <a14:cameraTool cellRange="image2" spid="_x0000_s429577"/>
                </a:ext>
              </a:extLst>
            </xdr:cNvPicPr>
          </xdr:nvPicPr>
          <xdr:blipFill>
            <a:blip xmlns:r="http://schemas.openxmlformats.org/officeDocument/2006/relationships" r:embed="rId2"/>
            <a:stretch>
              <a:fillRect/>
            </a:stretch>
          </xdr:blipFill>
          <xdr:spPr>
            <a:xfrm>
              <a:off x="10763250" y="12963525"/>
              <a:ext cx="1889923" cy="664522"/>
            </a:xfrm>
            <a:prstGeom prst="ellipse">
              <a:avLst/>
            </a:prstGeom>
            <a:ln>
              <a:noFill/>
            </a:ln>
            <a:effectLst>
              <a:softEdge rad="25400"/>
            </a:effectLst>
          </xdr:spPr>
        </xdr:pic>
        <xdr:clientData/>
      </xdr:twoCellAnchor>
    </mc:Choice>
    <mc:Fallback/>
  </mc:AlternateContent>
  <xdr:twoCellAnchor>
    <xdr:from>
      <xdr:col>0</xdr:col>
      <xdr:colOff>30480</xdr:colOff>
      <xdr:row>15</xdr:row>
      <xdr:rowOff>7620</xdr:rowOff>
    </xdr:from>
    <xdr:to>
      <xdr:col>1</xdr:col>
      <xdr:colOff>167640</xdr:colOff>
      <xdr:row>15</xdr:row>
      <xdr:rowOff>464820</xdr:rowOff>
    </xdr:to>
    <xdr:pic>
      <xdr:nvPicPr>
        <xdr:cNvPr id="10" name="Picture 29"/>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 y="2865120"/>
          <a:ext cx="384810" cy="4572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editAs="oneCell">
        <xdr:from>
          <xdr:col>13</xdr:col>
          <xdr:colOff>419100</xdr:colOff>
          <xdr:row>64</xdr:row>
          <xdr:rowOff>19050</xdr:rowOff>
        </xdr:from>
        <xdr:to>
          <xdr:col>15</xdr:col>
          <xdr:colOff>619122</xdr:colOff>
          <xdr:row>67</xdr:row>
          <xdr:rowOff>103149</xdr:rowOff>
        </xdr:to>
        <xdr:pic>
          <xdr:nvPicPr>
            <xdr:cNvPr id="11" name="Image 10"/>
            <xdr:cNvPicPr>
              <a:picLocks noChangeAspect="1"/>
              <a:extLst>
                <a:ext uri="{84589F7E-364E-4C9E-8A38-B11213B215E9}">
                  <a14:cameraTool cellRange="image" spid="_x0000_s429578"/>
                </a:ext>
              </a:extLst>
            </xdr:cNvPicPr>
          </xdr:nvPicPr>
          <xdr:blipFill>
            <a:blip xmlns:r="http://schemas.openxmlformats.org/officeDocument/2006/relationships" r:embed="rId2"/>
            <a:stretch>
              <a:fillRect/>
            </a:stretch>
          </xdr:blipFill>
          <xdr:spPr>
            <a:xfrm>
              <a:off x="17754600" y="12973050"/>
              <a:ext cx="1885948"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628650</xdr:colOff>
          <xdr:row>64</xdr:row>
          <xdr:rowOff>9525</xdr:rowOff>
        </xdr:from>
        <xdr:to>
          <xdr:col>12</xdr:col>
          <xdr:colOff>219075</xdr:colOff>
          <xdr:row>67</xdr:row>
          <xdr:rowOff>93624</xdr:rowOff>
        </xdr:to>
        <xdr:pic>
          <xdr:nvPicPr>
            <xdr:cNvPr id="12" name="Image 11"/>
            <xdr:cNvPicPr>
              <a:picLocks noChangeAspect="1"/>
              <a:extLst>
                <a:ext uri="{84589F7E-364E-4C9E-8A38-B11213B215E9}">
                  <a14:cameraTool cellRange="image1" spid="_x0000_s429579"/>
                </a:ext>
              </a:extLst>
            </xdr:cNvPicPr>
          </xdr:nvPicPr>
          <xdr:blipFill>
            <a:blip xmlns:r="http://schemas.openxmlformats.org/officeDocument/2006/relationships" r:embed="rId2"/>
            <a:stretch>
              <a:fillRect/>
            </a:stretch>
          </xdr:blipFill>
          <xdr:spPr>
            <a:xfrm>
              <a:off x="14801850" y="12963525"/>
              <a:ext cx="1885950"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64</xdr:row>
          <xdr:rowOff>9525</xdr:rowOff>
        </xdr:from>
        <xdr:to>
          <xdr:col>7</xdr:col>
          <xdr:colOff>337346</xdr:colOff>
          <xdr:row>67</xdr:row>
          <xdr:rowOff>91396</xdr:rowOff>
        </xdr:to>
        <xdr:pic>
          <xdr:nvPicPr>
            <xdr:cNvPr id="13" name="Image 12"/>
            <xdr:cNvPicPr>
              <a:picLocks noChangeAspect="1"/>
              <a:extLst>
                <a:ext uri="{84589F7E-364E-4C9E-8A38-B11213B215E9}">
                  <a14:cameraTool cellRange="image2" spid="_x0000_s429580"/>
                </a:ext>
              </a:extLst>
            </xdr:cNvPicPr>
          </xdr:nvPicPr>
          <xdr:blipFill>
            <a:blip xmlns:r="http://schemas.openxmlformats.org/officeDocument/2006/relationships" r:embed="rId2"/>
            <a:stretch>
              <a:fillRect/>
            </a:stretch>
          </xdr:blipFill>
          <xdr:spPr>
            <a:xfrm>
              <a:off x="10763250" y="12963525"/>
              <a:ext cx="1889922" cy="664522"/>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xdr:from>
          <xdr:col>2</xdr:col>
          <xdr:colOff>38100</xdr:colOff>
          <xdr:row>44</xdr:row>
          <xdr:rowOff>60960</xdr:rowOff>
        </xdr:from>
        <xdr:to>
          <xdr:col>2</xdr:col>
          <xdr:colOff>5836920</xdr:colOff>
          <xdr:row>44</xdr:row>
          <xdr:rowOff>373380</xdr:rowOff>
        </xdr:to>
        <xdr:sp macro="" textlink="">
          <xdr:nvSpPr>
            <xdr:cNvPr id="20061" name="Button 605" hidden="1">
              <a:extLst>
                <a:ext uri="{63B3BB69-23CF-44E3-9099-C40C66FF867C}">
                  <a14:compatExt spid="_x0000_s2006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1" u="none" strike="noStrike" baseline="0">
                  <a:solidFill>
                    <a:srgbClr val="0000FF"/>
                  </a:solidFill>
                  <a:latin typeface="Arial"/>
                  <a:cs typeface="Arial"/>
                </a:rPr>
                <a:t>Ajouter ligne Produit  HORMANN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30480</xdr:colOff>
          <xdr:row>59</xdr:row>
          <xdr:rowOff>45720</xdr:rowOff>
        </xdr:from>
        <xdr:to>
          <xdr:col>2</xdr:col>
          <xdr:colOff>5836920</xdr:colOff>
          <xdr:row>59</xdr:row>
          <xdr:rowOff>373380</xdr:rowOff>
        </xdr:to>
        <xdr:sp macro="" textlink="">
          <xdr:nvSpPr>
            <xdr:cNvPr id="20071" name="Button 615" hidden="1">
              <a:extLst>
                <a:ext uri="{63B3BB69-23CF-44E3-9099-C40C66FF867C}">
                  <a14:compatExt spid="_x0000_s2007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1" u="none" strike="noStrike" baseline="0">
                  <a:solidFill>
                    <a:srgbClr val="0000FF"/>
                  </a:solidFill>
                  <a:latin typeface="Arial"/>
                  <a:cs typeface="Arial"/>
                </a:rPr>
                <a:t>Ajouter ligne Hors HORMANN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419100</xdr:colOff>
          <xdr:row>64</xdr:row>
          <xdr:rowOff>0</xdr:rowOff>
        </xdr:from>
        <xdr:to>
          <xdr:col>15</xdr:col>
          <xdr:colOff>619125</xdr:colOff>
          <xdr:row>65</xdr:row>
          <xdr:rowOff>20380</xdr:rowOff>
        </xdr:to>
        <xdr:pic>
          <xdr:nvPicPr>
            <xdr:cNvPr id="16" name="Image 15"/>
            <xdr:cNvPicPr>
              <a:picLocks noChangeAspect="1"/>
              <a:extLst>
                <a:ext uri="{84589F7E-364E-4C9E-8A38-B11213B215E9}">
                  <a14:cameraTool cellRange="image" spid="_x0000_s429581"/>
                </a:ext>
              </a:extLst>
            </xdr:cNvPicPr>
          </xdr:nvPicPr>
          <xdr:blipFill>
            <a:blip xmlns:r="http://schemas.openxmlformats.org/officeDocument/2006/relationships" r:embed="rId2"/>
            <a:stretch>
              <a:fillRect/>
            </a:stretch>
          </xdr:blipFill>
          <xdr:spPr>
            <a:xfrm>
              <a:off x="17213580" y="9997440"/>
              <a:ext cx="1884045" cy="668079"/>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353975</xdr:colOff>
          <xdr:row>64</xdr:row>
          <xdr:rowOff>0</xdr:rowOff>
        </xdr:from>
        <xdr:to>
          <xdr:col>12</xdr:col>
          <xdr:colOff>230372</xdr:colOff>
          <xdr:row>65</xdr:row>
          <xdr:rowOff>20380</xdr:rowOff>
        </xdr:to>
        <xdr:pic>
          <xdr:nvPicPr>
            <xdr:cNvPr id="17" name="Image 16"/>
            <xdr:cNvPicPr>
              <a:picLocks noChangeAspect="1"/>
              <a:extLst>
                <a:ext uri="{84589F7E-364E-4C9E-8A38-B11213B215E9}">
                  <a14:cameraTool cellRange="image1" spid="_x0000_s429582"/>
                </a:ext>
              </a:extLst>
            </xdr:cNvPicPr>
          </xdr:nvPicPr>
          <xdr:blipFill>
            <a:blip xmlns:r="http://schemas.openxmlformats.org/officeDocument/2006/relationships" r:embed="rId2"/>
            <a:stretch>
              <a:fillRect/>
            </a:stretch>
          </xdr:blipFill>
          <xdr:spPr>
            <a:xfrm>
              <a:off x="13978535" y="9997440"/>
              <a:ext cx="2177637" cy="668079"/>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425301</xdr:colOff>
          <xdr:row>64</xdr:row>
          <xdr:rowOff>0</xdr:rowOff>
        </xdr:from>
        <xdr:to>
          <xdr:col>8</xdr:col>
          <xdr:colOff>168349</xdr:colOff>
          <xdr:row>65</xdr:row>
          <xdr:rowOff>72213</xdr:rowOff>
        </xdr:to>
        <xdr:pic>
          <xdr:nvPicPr>
            <xdr:cNvPr id="18" name="Image 17"/>
            <xdr:cNvPicPr>
              <a:picLocks noChangeAspect="1"/>
              <a:extLst>
                <a:ext uri="{84589F7E-364E-4C9E-8A38-B11213B215E9}">
                  <a14:cameraTool cellRange="image2" spid="_x0000_s429583"/>
                </a:ext>
              </a:extLst>
            </xdr:cNvPicPr>
          </xdr:nvPicPr>
          <xdr:blipFill>
            <a:blip xmlns:r="http://schemas.openxmlformats.org/officeDocument/2006/relationships" r:embed="rId2"/>
            <a:stretch>
              <a:fillRect/>
            </a:stretch>
          </xdr:blipFill>
          <xdr:spPr>
            <a:xfrm>
              <a:off x="10514181" y="9997440"/>
              <a:ext cx="2242408" cy="719912"/>
            </a:xfrm>
            <a:prstGeom prst="ellipse">
              <a:avLst/>
            </a:prstGeom>
            <a:ln>
              <a:noFill/>
            </a:ln>
            <a:effectLst>
              <a:softEdge rad="25400"/>
            </a:effec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30480</xdr:colOff>
      <xdr:row>15</xdr:row>
      <xdr:rowOff>7620</xdr:rowOff>
    </xdr:from>
    <xdr:to>
      <xdr:col>1</xdr:col>
      <xdr:colOff>167640</xdr:colOff>
      <xdr:row>15</xdr:row>
      <xdr:rowOff>464820</xdr:rowOff>
    </xdr:to>
    <xdr:pic>
      <xdr:nvPicPr>
        <xdr:cNvPr id="2" name="Picture 29"/>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 y="762000"/>
          <a:ext cx="381000" cy="4572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editAs="oneCell">
        <xdr:from>
          <xdr:col>13</xdr:col>
          <xdr:colOff>419100</xdr:colOff>
          <xdr:row>63</xdr:row>
          <xdr:rowOff>19050</xdr:rowOff>
        </xdr:from>
        <xdr:to>
          <xdr:col>15</xdr:col>
          <xdr:colOff>619124</xdr:colOff>
          <xdr:row>64</xdr:row>
          <xdr:rowOff>38100</xdr:rowOff>
        </xdr:to>
        <xdr:pic>
          <xdr:nvPicPr>
            <xdr:cNvPr id="3" name="Image 2"/>
            <xdr:cNvPicPr>
              <a:picLocks noChangeAspect="1"/>
              <a:extLst>
                <a:ext uri="{84589F7E-364E-4C9E-8A38-B11213B215E9}">
                  <a14:cameraTool cellRange="image" spid="_x0000_s418689"/>
                </a:ext>
              </a:extLst>
            </xdr:cNvPicPr>
          </xdr:nvPicPr>
          <xdr:blipFill>
            <a:blip xmlns:r="http://schemas.openxmlformats.org/officeDocument/2006/relationships" r:embed="rId2"/>
            <a:stretch>
              <a:fillRect/>
            </a:stretch>
          </xdr:blipFill>
          <xdr:spPr>
            <a:xfrm>
              <a:off x="16101060" y="10679430"/>
              <a:ext cx="1884045"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628650</xdr:colOff>
          <xdr:row>63</xdr:row>
          <xdr:rowOff>9525</xdr:rowOff>
        </xdr:from>
        <xdr:to>
          <xdr:col>12</xdr:col>
          <xdr:colOff>219075</xdr:colOff>
          <xdr:row>64</xdr:row>
          <xdr:rowOff>28575</xdr:rowOff>
        </xdr:to>
        <xdr:pic>
          <xdr:nvPicPr>
            <xdr:cNvPr id="4" name="Image 3"/>
            <xdr:cNvPicPr>
              <a:picLocks noChangeAspect="1"/>
              <a:extLst>
                <a:ext uri="{84589F7E-364E-4C9E-8A38-B11213B215E9}">
                  <a14:cameraTool cellRange="image1" spid="_x0000_s418690"/>
                </a:ext>
              </a:extLst>
            </xdr:cNvPicPr>
          </xdr:nvPicPr>
          <xdr:blipFill>
            <a:blip xmlns:r="http://schemas.openxmlformats.org/officeDocument/2006/relationships" r:embed="rId2"/>
            <a:stretch>
              <a:fillRect/>
            </a:stretch>
          </xdr:blipFill>
          <xdr:spPr>
            <a:xfrm>
              <a:off x="13140690" y="10669905"/>
              <a:ext cx="1891665"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63</xdr:row>
          <xdr:rowOff>9525</xdr:rowOff>
        </xdr:from>
        <xdr:to>
          <xdr:col>7</xdr:col>
          <xdr:colOff>337348</xdr:colOff>
          <xdr:row>64</xdr:row>
          <xdr:rowOff>26347</xdr:rowOff>
        </xdr:to>
        <xdr:pic>
          <xdr:nvPicPr>
            <xdr:cNvPr id="5" name="Image 4"/>
            <xdr:cNvPicPr>
              <a:picLocks noChangeAspect="1"/>
              <a:extLst>
                <a:ext uri="{84589F7E-364E-4C9E-8A38-B11213B215E9}">
                  <a14:cameraTool cellRange="image2" spid="_x0000_s418691"/>
                </a:ext>
              </a:extLst>
            </xdr:cNvPicPr>
          </xdr:nvPicPr>
          <xdr:blipFill>
            <a:blip xmlns:r="http://schemas.openxmlformats.org/officeDocument/2006/relationships" r:embed="rId2"/>
            <a:stretch>
              <a:fillRect/>
            </a:stretch>
          </xdr:blipFill>
          <xdr:spPr>
            <a:xfrm>
              <a:off x="9109710" y="10669905"/>
              <a:ext cx="1888019" cy="664522"/>
            </a:xfrm>
            <a:prstGeom prst="ellipse">
              <a:avLst/>
            </a:prstGeom>
            <a:ln>
              <a:noFill/>
            </a:ln>
            <a:effectLst>
              <a:softEdge rad="25400"/>
            </a:effectLst>
          </xdr:spPr>
        </xdr:pic>
        <xdr:clientData/>
      </xdr:twoCellAnchor>
    </mc:Choice>
    <mc:Fallback/>
  </mc:AlternateContent>
  <xdr:twoCellAnchor>
    <xdr:from>
      <xdr:col>0</xdr:col>
      <xdr:colOff>30480</xdr:colOff>
      <xdr:row>15</xdr:row>
      <xdr:rowOff>7620</xdr:rowOff>
    </xdr:from>
    <xdr:to>
      <xdr:col>1</xdr:col>
      <xdr:colOff>167640</xdr:colOff>
      <xdr:row>15</xdr:row>
      <xdr:rowOff>464820</xdr:rowOff>
    </xdr:to>
    <xdr:pic>
      <xdr:nvPicPr>
        <xdr:cNvPr id="6" name="Picture 29"/>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 y="2865120"/>
          <a:ext cx="384810" cy="4572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editAs="oneCell">
        <xdr:from>
          <xdr:col>13</xdr:col>
          <xdr:colOff>419100</xdr:colOff>
          <xdr:row>64</xdr:row>
          <xdr:rowOff>19050</xdr:rowOff>
        </xdr:from>
        <xdr:to>
          <xdr:col>15</xdr:col>
          <xdr:colOff>609135</xdr:colOff>
          <xdr:row>67</xdr:row>
          <xdr:rowOff>100360</xdr:rowOff>
        </xdr:to>
        <xdr:pic>
          <xdr:nvPicPr>
            <xdr:cNvPr id="7" name="Image 6"/>
            <xdr:cNvPicPr>
              <a:picLocks noChangeAspect="1"/>
              <a:extLst>
                <a:ext uri="{84589F7E-364E-4C9E-8A38-B11213B215E9}">
                  <a14:cameraTool cellRange="image" spid="_x0000_s418692"/>
                </a:ext>
              </a:extLst>
            </xdr:cNvPicPr>
          </xdr:nvPicPr>
          <xdr:blipFill>
            <a:blip xmlns:r="http://schemas.openxmlformats.org/officeDocument/2006/relationships" r:embed="rId2"/>
            <a:stretch>
              <a:fillRect/>
            </a:stretch>
          </xdr:blipFill>
          <xdr:spPr>
            <a:xfrm>
              <a:off x="17796417" y="12715178"/>
              <a:ext cx="1885950"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628650</xdr:colOff>
          <xdr:row>64</xdr:row>
          <xdr:rowOff>9525</xdr:rowOff>
        </xdr:from>
        <xdr:to>
          <xdr:col>12</xdr:col>
          <xdr:colOff>203045</xdr:colOff>
          <xdr:row>67</xdr:row>
          <xdr:rowOff>90835</xdr:rowOff>
        </xdr:to>
        <xdr:pic>
          <xdr:nvPicPr>
            <xdr:cNvPr id="8" name="Image 7"/>
            <xdr:cNvPicPr>
              <a:picLocks noChangeAspect="1"/>
              <a:extLst>
                <a:ext uri="{84589F7E-364E-4C9E-8A38-B11213B215E9}">
                  <a14:cameraTool cellRange="image1" spid="_x0000_s418693"/>
                </a:ext>
              </a:extLst>
            </xdr:cNvPicPr>
          </xdr:nvPicPr>
          <xdr:blipFill>
            <a:blip xmlns:r="http://schemas.openxmlformats.org/officeDocument/2006/relationships" r:embed="rId2"/>
            <a:stretch>
              <a:fillRect/>
            </a:stretch>
          </xdr:blipFill>
          <xdr:spPr>
            <a:xfrm>
              <a:off x="14823223" y="12705653"/>
              <a:ext cx="1885950"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64</xdr:row>
          <xdr:rowOff>9525</xdr:rowOff>
        </xdr:from>
        <xdr:to>
          <xdr:col>7</xdr:col>
          <xdr:colOff>323385</xdr:colOff>
          <xdr:row>67</xdr:row>
          <xdr:rowOff>90835</xdr:rowOff>
        </xdr:to>
        <xdr:pic>
          <xdr:nvPicPr>
            <xdr:cNvPr id="9" name="Image 8"/>
            <xdr:cNvPicPr>
              <a:picLocks noChangeAspect="1"/>
              <a:extLst>
                <a:ext uri="{84589F7E-364E-4C9E-8A38-B11213B215E9}">
                  <a14:cameraTool cellRange="image2" spid="_x0000_s418694"/>
                </a:ext>
              </a:extLst>
            </xdr:cNvPicPr>
          </xdr:nvPicPr>
          <xdr:blipFill>
            <a:blip xmlns:r="http://schemas.openxmlformats.org/officeDocument/2006/relationships" r:embed="rId2"/>
            <a:stretch>
              <a:fillRect/>
            </a:stretch>
          </xdr:blipFill>
          <xdr:spPr>
            <a:xfrm>
              <a:off x="10773472" y="12705653"/>
              <a:ext cx="1885950" cy="666750"/>
            </a:xfrm>
            <a:prstGeom prst="ellipse">
              <a:avLst/>
            </a:prstGeom>
            <a:ln>
              <a:noFill/>
            </a:ln>
            <a:effectLst>
              <a:softEdge rad="25400"/>
            </a:effectLst>
          </xdr:spPr>
        </xdr:pic>
        <xdr:clientData/>
      </xdr:twoCellAnchor>
    </mc:Choice>
    <mc:Fallback/>
  </mc:AlternateContent>
  <xdr:twoCellAnchor>
    <xdr:from>
      <xdr:col>0</xdr:col>
      <xdr:colOff>30480</xdr:colOff>
      <xdr:row>15</xdr:row>
      <xdr:rowOff>7620</xdr:rowOff>
    </xdr:from>
    <xdr:to>
      <xdr:col>1</xdr:col>
      <xdr:colOff>167640</xdr:colOff>
      <xdr:row>15</xdr:row>
      <xdr:rowOff>464820</xdr:rowOff>
    </xdr:to>
    <xdr:pic>
      <xdr:nvPicPr>
        <xdr:cNvPr id="10" name="Picture 29"/>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 y="2865120"/>
          <a:ext cx="384810" cy="4572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editAs="oneCell">
        <xdr:from>
          <xdr:col>13</xdr:col>
          <xdr:colOff>419100</xdr:colOff>
          <xdr:row>64</xdr:row>
          <xdr:rowOff>19050</xdr:rowOff>
        </xdr:from>
        <xdr:to>
          <xdr:col>15</xdr:col>
          <xdr:colOff>609135</xdr:colOff>
          <xdr:row>67</xdr:row>
          <xdr:rowOff>100360</xdr:rowOff>
        </xdr:to>
        <xdr:pic>
          <xdr:nvPicPr>
            <xdr:cNvPr id="11" name="Image 10"/>
            <xdr:cNvPicPr>
              <a:picLocks noChangeAspect="1"/>
              <a:extLst>
                <a:ext uri="{84589F7E-364E-4C9E-8A38-B11213B215E9}">
                  <a14:cameraTool cellRange="image" spid="_x0000_s418695"/>
                </a:ext>
              </a:extLst>
            </xdr:cNvPicPr>
          </xdr:nvPicPr>
          <xdr:blipFill>
            <a:blip xmlns:r="http://schemas.openxmlformats.org/officeDocument/2006/relationships" r:embed="rId2"/>
            <a:stretch>
              <a:fillRect/>
            </a:stretch>
          </xdr:blipFill>
          <xdr:spPr>
            <a:xfrm>
              <a:off x="17796417" y="12715178"/>
              <a:ext cx="1885950"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628650</xdr:colOff>
          <xdr:row>64</xdr:row>
          <xdr:rowOff>9525</xdr:rowOff>
        </xdr:from>
        <xdr:to>
          <xdr:col>12</xdr:col>
          <xdr:colOff>203045</xdr:colOff>
          <xdr:row>67</xdr:row>
          <xdr:rowOff>90835</xdr:rowOff>
        </xdr:to>
        <xdr:pic>
          <xdr:nvPicPr>
            <xdr:cNvPr id="12" name="Image 11"/>
            <xdr:cNvPicPr>
              <a:picLocks noChangeAspect="1"/>
              <a:extLst>
                <a:ext uri="{84589F7E-364E-4C9E-8A38-B11213B215E9}">
                  <a14:cameraTool cellRange="image1" spid="_x0000_s418696"/>
                </a:ext>
              </a:extLst>
            </xdr:cNvPicPr>
          </xdr:nvPicPr>
          <xdr:blipFill>
            <a:blip xmlns:r="http://schemas.openxmlformats.org/officeDocument/2006/relationships" r:embed="rId2"/>
            <a:stretch>
              <a:fillRect/>
            </a:stretch>
          </xdr:blipFill>
          <xdr:spPr>
            <a:xfrm>
              <a:off x="14823223" y="12705653"/>
              <a:ext cx="1885950"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64</xdr:row>
          <xdr:rowOff>9525</xdr:rowOff>
        </xdr:from>
        <xdr:to>
          <xdr:col>7</xdr:col>
          <xdr:colOff>323385</xdr:colOff>
          <xdr:row>67</xdr:row>
          <xdr:rowOff>90835</xdr:rowOff>
        </xdr:to>
        <xdr:pic>
          <xdr:nvPicPr>
            <xdr:cNvPr id="13" name="Image 12"/>
            <xdr:cNvPicPr>
              <a:picLocks noChangeAspect="1"/>
              <a:extLst>
                <a:ext uri="{84589F7E-364E-4C9E-8A38-B11213B215E9}">
                  <a14:cameraTool cellRange="image2" spid="_x0000_s418697"/>
                </a:ext>
              </a:extLst>
            </xdr:cNvPicPr>
          </xdr:nvPicPr>
          <xdr:blipFill>
            <a:blip xmlns:r="http://schemas.openxmlformats.org/officeDocument/2006/relationships" r:embed="rId2"/>
            <a:stretch>
              <a:fillRect/>
            </a:stretch>
          </xdr:blipFill>
          <xdr:spPr>
            <a:xfrm>
              <a:off x="10773472" y="12705653"/>
              <a:ext cx="1885950" cy="666750"/>
            </a:xfrm>
            <a:prstGeom prst="ellipse">
              <a:avLst/>
            </a:prstGeom>
            <a:ln>
              <a:noFill/>
            </a:ln>
            <a:effectLst>
              <a:softEdge rad="25400"/>
            </a:effectLst>
          </xdr:spPr>
        </xdr:pic>
        <xdr:clientData/>
      </xdr:twoCellAnchor>
    </mc:Choice>
    <mc:Fallback/>
  </mc:AlternateContent>
  <xdr:twoCellAnchor>
    <xdr:from>
      <xdr:col>0</xdr:col>
      <xdr:colOff>30480</xdr:colOff>
      <xdr:row>15</xdr:row>
      <xdr:rowOff>7620</xdr:rowOff>
    </xdr:from>
    <xdr:to>
      <xdr:col>1</xdr:col>
      <xdr:colOff>167640</xdr:colOff>
      <xdr:row>15</xdr:row>
      <xdr:rowOff>464820</xdr:rowOff>
    </xdr:to>
    <xdr:pic>
      <xdr:nvPicPr>
        <xdr:cNvPr id="14" name="Picture 29"/>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 y="2865120"/>
          <a:ext cx="384810" cy="45720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editAs="oneCell">
        <xdr:from>
          <xdr:col>13</xdr:col>
          <xdr:colOff>419100</xdr:colOff>
          <xdr:row>64</xdr:row>
          <xdr:rowOff>19050</xdr:rowOff>
        </xdr:from>
        <xdr:to>
          <xdr:col>15</xdr:col>
          <xdr:colOff>609135</xdr:colOff>
          <xdr:row>67</xdr:row>
          <xdr:rowOff>100360</xdr:rowOff>
        </xdr:to>
        <xdr:pic>
          <xdr:nvPicPr>
            <xdr:cNvPr id="15" name="Image 14"/>
            <xdr:cNvPicPr>
              <a:picLocks noChangeAspect="1"/>
              <a:extLst>
                <a:ext uri="{84589F7E-364E-4C9E-8A38-B11213B215E9}">
                  <a14:cameraTool cellRange="image" spid="_x0000_s418698"/>
                </a:ext>
              </a:extLst>
            </xdr:cNvPicPr>
          </xdr:nvPicPr>
          <xdr:blipFill>
            <a:blip xmlns:r="http://schemas.openxmlformats.org/officeDocument/2006/relationships" r:embed="rId2"/>
            <a:stretch>
              <a:fillRect/>
            </a:stretch>
          </xdr:blipFill>
          <xdr:spPr>
            <a:xfrm>
              <a:off x="17796417" y="12715178"/>
              <a:ext cx="1885950"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628650</xdr:colOff>
          <xdr:row>64</xdr:row>
          <xdr:rowOff>9525</xdr:rowOff>
        </xdr:from>
        <xdr:to>
          <xdr:col>12</xdr:col>
          <xdr:colOff>203045</xdr:colOff>
          <xdr:row>67</xdr:row>
          <xdr:rowOff>90835</xdr:rowOff>
        </xdr:to>
        <xdr:pic>
          <xdr:nvPicPr>
            <xdr:cNvPr id="16" name="Image 15"/>
            <xdr:cNvPicPr>
              <a:picLocks noChangeAspect="1"/>
              <a:extLst>
                <a:ext uri="{84589F7E-364E-4C9E-8A38-B11213B215E9}">
                  <a14:cameraTool cellRange="image1" spid="_x0000_s418699"/>
                </a:ext>
              </a:extLst>
            </xdr:cNvPicPr>
          </xdr:nvPicPr>
          <xdr:blipFill>
            <a:blip xmlns:r="http://schemas.openxmlformats.org/officeDocument/2006/relationships" r:embed="rId2"/>
            <a:stretch>
              <a:fillRect/>
            </a:stretch>
          </xdr:blipFill>
          <xdr:spPr>
            <a:xfrm>
              <a:off x="14823223" y="12705653"/>
              <a:ext cx="1885950"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64</xdr:row>
          <xdr:rowOff>9525</xdr:rowOff>
        </xdr:from>
        <xdr:to>
          <xdr:col>7</xdr:col>
          <xdr:colOff>323385</xdr:colOff>
          <xdr:row>67</xdr:row>
          <xdr:rowOff>90835</xdr:rowOff>
        </xdr:to>
        <xdr:pic>
          <xdr:nvPicPr>
            <xdr:cNvPr id="17" name="Image 16"/>
            <xdr:cNvPicPr>
              <a:picLocks noChangeAspect="1"/>
              <a:extLst>
                <a:ext uri="{84589F7E-364E-4C9E-8A38-B11213B215E9}">
                  <a14:cameraTool cellRange="image2" spid="_x0000_s418700"/>
                </a:ext>
              </a:extLst>
            </xdr:cNvPicPr>
          </xdr:nvPicPr>
          <xdr:blipFill>
            <a:blip xmlns:r="http://schemas.openxmlformats.org/officeDocument/2006/relationships" r:embed="rId2"/>
            <a:stretch>
              <a:fillRect/>
            </a:stretch>
          </xdr:blipFill>
          <xdr:spPr>
            <a:xfrm>
              <a:off x="10773472" y="12705653"/>
              <a:ext cx="1885950" cy="666750"/>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xdr:from>
          <xdr:col>2</xdr:col>
          <xdr:colOff>38100</xdr:colOff>
          <xdr:row>44</xdr:row>
          <xdr:rowOff>45720</xdr:rowOff>
        </xdr:from>
        <xdr:to>
          <xdr:col>2</xdr:col>
          <xdr:colOff>5836920</xdr:colOff>
          <xdr:row>44</xdr:row>
          <xdr:rowOff>365760</xdr:rowOff>
        </xdr:to>
        <xdr:sp macro="" textlink="">
          <xdr:nvSpPr>
            <xdr:cNvPr id="21231" name="Button 751" hidden="1">
              <a:extLst>
                <a:ext uri="{63B3BB69-23CF-44E3-9099-C40C66FF867C}">
                  <a14:compatExt spid="_x0000_s2123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1" u="none" strike="noStrike" baseline="0">
                  <a:solidFill>
                    <a:srgbClr val="0000FF"/>
                  </a:solidFill>
                  <a:latin typeface="Arial"/>
                  <a:cs typeface="Arial"/>
                </a:rPr>
                <a:t>Ajouter ligne Produit  HORMANN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30480</xdr:colOff>
          <xdr:row>59</xdr:row>
          <xdr:rowOff>45720</xdr:rowOff>
        </xdr:from>
        <xdr:to>
          <xdr:col>2</xdr:col>
          <xdr:colOff>5836920</xdr:colOff>
          <xdr:row>59</xdr:row>
          <xdr:rowOff>373380</xdr:rowOff>
        </xdr:to>
        <xdr:sp macro="" textlink="">
          <xdr:nvSpPr>
            <xdr:cNvPr id="21245" name="Button 765" hidden="1">
              <a:extLst>
                <a:ext uri="{63B3BB69-23CF-44E3-9099-C40C66FF867C}">
                  <a14:compatExt spid="_x0000_s2124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1" u="none" strike="noStrike" baseline="0">
                  <a:solidFill>
                    <a:srgbClr val="0000FF"/>
                  </a:solidFill>
                  <a:latin typeface="Arial"/>
                  <a:cs typeface="Arial"/>
                </a:rPr>
                <a:t>Ajouter ligne Hors HORMANN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419100</xdr:colOff>
          <xdr:row>64</xdr:row>
          <xdr:rowOff>0</xdr:rowOff>
        </xdr:from>
        <xdr:to>
          <xdr:col>15</xdr:col>
          <xdr:colOff>619125</xdr:colOff>
          <xdr:row>65</xdr:row>
          <xdr:rowOff>20379</xdr:rowOff>
        </xdr:to>
        <xdr:pic>
          <xdr:nvPicPr>
            <xdr:cNvPr id="20" name="Image 19"/>
            <xdr:cNvPicPr>
              <a:picLocks noChangeAspect="1"/>
              <a:extLst>
                <a:ext uri="{84589F7E-364E-4C9E-8A38-B11213B215E9}">
                  <a14:cameraTool cellRange="image" spid="_x0000_s418701"/>
                </a:ext>
              </a:extLst>
            </xdr:cNvPicPr>
          </xdr:nvPicPr>
          <xdr:blipFill>
            <a:blip xmlns:r="http://schemas.openxmlformats.org/officeDocument/2006/relationships" r:embed="rId2"/>
            <a:stretch>
              <a:fillRect/>
            </a:stretch>
          </xdr:blipFill>
          <xdr:spPr>
            <a:xfrm>
              <a:off x="17213580" y="9997440"/>
              <a:ext cx="1884045" cy="668079"/>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353975</xdr:colOff>
          <xdr:row>64</xdr:row>
          <xdr:rowOff>0</xdr:rowOff>
        </xdr:from>
        <xdr:to>
          <xdr:col>12</xdr:col>
          <xdr:colOff>230372</xdr:colOff>
          <xdr:row>65</xdr:row>
          <xdr:rowOff>20379</xdr:rowOff>
        </xdr:to>
        <xdr:pic>
          <xdr:nvPicPr>
            <xdr:cNvPr id="21" name="Image 20"/>
            <xdr:cNvPicPr>
              <a:picLocks noChangeAspect="1"/>
              <a:extLst>
                <a:ext uri="{84589F7E-364E-4C9E-8A38-B11213B215E9}">
                  <a14:cameraTool cellRange="image1" spid="_x0000_s418702"/>
                </a:ext>
              </a:extLst>
            </xdr:cNvPicPr>
          </xdr:nvPicPr>
          <xdr:blipFill>
            <a:blip xmlns:r="http://schemas.openxmlformats.org/officeDocument/2006/relationships" r:embed="rId2"/>
            <a:stretch>
              <a:fillRect/>
            </a:stretch>
          </xdr:blipFill>
          <xdr:spPr>
            <a:xfrm>
              <a:off x="13978535" y="9997440"/>
              <a:ext cx="2177637" cy="668079"/>
            </a:xfrm>
            <a:prstGeom prst="ellipse">
              <a:avLst/>
            </a:prstGeom>
            <a:ln>
              <a:noFill/>
            </a:ln>
            <a:effectLst>
              <a:softEdge rad="25400"/>
            </a:effec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425301</xdr:colOff>
          <xdr:row>64</xdr:row>
          <xdr:rowOff>0</xdr:rowOff>
        </xdr:from>
        <xdr:to>
          <xdr:col>8</xdr:col>
          <xdr:colOff>168349</xdr:colOff>
          <xdr:row>65</xdr:row>
          <xdr:rowOff>72212</xdr:rowOff>
        </xdr:to>
        <xdr:pic>
          <xdr:nvPicPr>
            <xdr:cNvPr id="22" name="Image 21"/>
            <xdr:cNvPicPr>
              <a:picLocks noChangeAspect="1"/>
              <a:extLst>
                <a:ext uri="{84589F7E-364E-4C9E-8A38-B11213B215E9}">
                  <a14:cameraTool cellRange="image2" spid="_x0000_s418703"/>
                </a:ext>
              </a:extLst>
            </xdr:cNvPicPr>
          </xdr:nvPicPr>
          <xdr:blipFill>
            <a:blip xmlns:r="http://schemas.openxmlformats.org/officeDocument/2006/relationships" r:embed="rId2"/>
            <a:stretch>
              <a:fillRect/>
            </a:stretch>
          </xdr:blipFill>
          <xdr:spPr>
            <a:xfrm>
              <a:off x="10514181" y="9997440"/>
              <a:ext cx="2242408" cy="719912"/>
            </a:xfrm>
            <a:prstGeom prst="ellipse">
              <a:avLst/>
            </a:prstGeom>
            <a:ln>
              <a:noFill/>
            </a:ln>
            <a:effectLst>
              <a:softEdge rad="25400"/>
            </a:effectLst>
          </xdr:spPr>
        </xdr:pic>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3</xdr:col>
      <xdr:colOff>514351</xdr:colOff>
      <xdr:row>128</xdr:row>
      <xdr:rowOff>57444</xdr:rowOff>
    </xdr:from>
    <xdr:to>
      <xdr:col>3</xdr:col>
      <xdr:colOff>1310641</xdr:colOff>
      <xdr:row>128</xdr:row>
      <xdr:rowOff>446109</xdr:rowOff>
    </xdr:to>
    <xdr:pic>
      <xdr:nvPicPr>
        <xdr:cNvPr id="2" name="Image 1"/>
        <xdr:cNvPicPr>
          <a:picLocks noChangeAspect="1"/>
        </xdr:cNvPicPr>
      </xdr:nvPicPr>
      <xdr:blipFill>
        <a:blip xmlns:r="http://schemas.openxmlformats.org/officeDocument/2006/relationships" r:embed="rId1"/>
        <a:stretch>
          <a:fillRect/>
        </a:stretch>
      </xdr:blipFill>
      <xdr:spPr>
        <a:xfrm>
          <a:off x="6054091" y="23008884"/>
          <a:ext cx="796290" cy="388665"/>
        </a:xfrm>
        <a:prstGeom prst="rect">
          <a:avLst/>
        </a:prstGeom>
      </xdr:spPr>
    </xdr:pic>
    <xdr:clientData/>
  </xdr:twoCellAnchor>
  <xdr:twoCellAnchor editAs="oneCell">
    <xdr:from>
      <xdr:col>3</xdr:col>
      <xdr:colOff>478156</xdr:colOff>
      <xdr:row>129</xdr:row>
      <xdr:rowOff>38100</xdr:rowOff>
    </xdr:from>
    <xdr:to>
      <xdr:col>3</xdr:col>
      <xdr:colOff>1389927</xdr:colOff>
      <xdr:row>129</xdr:row>
      <xdr:rowOff>464424</xdr:rowOff>
    </xdr:to>
    <xdr:pic>
      <xdr:nvPicPr>
        <xdr:cNvPr id="3" name="Image 2"/>
        <xdr:cNvPicPr>
          <a:picLocks noChangeAspect="1"/>
        </xdr:cNvPicPr>
      </xdr:nvPicPr>
      <xdr:blipFill>
        <a:blip xmlns:r="http://schemas.openxmlformats.org/officeDocument/2006/relationships" r:embed="rId2"/>
        <a:stretch>
          <a:fillRect/>
        </a:stretch>
      </xdr:blipFill>
      <xdr:spPr>
        <a:xfrm>
          <a:off x="6017896" y="23492460"/>
          <a:ext cx="911771" cy="426324"/>
        </a:xfrm>
        <a:prstGeom prst="rect">
          <a:avLst/>
        </a:prstGeom>
      </xdr:spPr>
    </xdr:pic>
    <xdr:clientData/>
  </xdr:twoCellAnchor>
  <xdr:twoCellAnchor editAs="oneCell">
    <xdr:from>
      <xdr:col>3</xdr:col>
      <xdr:colOff>426720</xdr:colOff>
      <xdr:row>130</xdr:row>
      <xdr:rowOff>22860</xdr:rowOff>
    </xdr:from>
    <xdr:to>
      <xdr:col>3</xdr:col>
      <xdr:colOff>1338491</xdr:colOff>
      <xdr:row>130</xdr:row>
      <xdr:rowOff>449184</xdr:rowOff>
    </xdr:to>
    <xdr:pic>
      <xdr:nvPicPr>
        <xdr:cNvPr id="11" name="Image 10"/>
        <xdr:cNvPicPr>
          <a:picLocks noChangeAspect="1"/>
        </xdr:cNvPicPr>
      </xdr:nvPicPr>
      <xdr:blipFill>
        <a:blip xmlns:r="http://schemas.openxmlformats.org/officeDocument/2006/relationships" r:embed="rId2"/>
        <a:stretch>
          <a:fillRect/>
        </a:stretch>
      </xdr:blipFill>
      <xdr:spPr>
        <a:xfrm>
          <a:off x="5966460" y="23964900"/>
          <a:ext cx="911771" cy="426324"/>
        </a:xfrm>
        <a:prstGeom prst="rect">
          <a:avLst/>
        </a:prstGeom>
      </xdr:spPr>
    </xdr:pic>
    <xdr:clientData/>
  </xdr:twoCellAnchor>
  <xdr:twoCellAnchor editAs="oneCell">
    <xdr:from>
      <xdr:col>3</xdr:col>
      <xdr:colOff>464820</xdr:colOff>
      <xdr:row>131</xdr:row>
      <xdr:rowOff>99060</xdr:rowOff>
    </xdr:from>
    <xdr:to>
      <xdr:col>3</xdr:col>
      <xdr:colOff>1376591</xdr:colOff>
      <xdr:row>131</xdr:row>
      <xdr:rowOff>525384</xdr:rowOff>
    </xdr:to>
    <xdr:pic>
      <xdr:nvPicPr>
        <xdr:cNvPr id="12" name="Image 11"/>
        <xdr:cNvPicPr>
          <a:picLocks noChangeAspect="1"/>
        </xdr:cNvPicPr>
      </xdr:nvPicPr>
      <xdr:blipFill>
        <a:blip xmlns:r="http://schemas.openxmlformats.org/officeDocument/2006/relationships" r:embed="rId2"/>
        <a:stretch>
          <a:fillRect/>
        </a:stretch>
      </xdr:blipFill>
      <xdr:spPr>
        <a:xfrm>
          <a:off x="6004560" y="24513540"/>
          <a:ext cx="911771" cy="426324"/>
        </a:xfrm>
        <a:prstGeom prst="rect">
          <a:avLst/>
        </a:prstGeom>
      </xdr:spPr>
    </xdr:pic>
    <xdr:clientData/>
  </xdr:twoCellAnchor>
  <xdr:oneCellAnchor>
    <xdr:from>
      <xdr:col>3</xdr:col>
      <xdr:colOff>464820</xdr:colOff>
      <xdr:row>132</xdr:row>
      <xdr:rowOff>99060</xdr:rowOff>
    </xdr:from>
    <xdr:ext cx="911771" cy="426324"/>
    <xdr:pic>
      <xdr:nvPicPr>
        <xdr:cNvPr id="13" name="Image 12"/>
        <xdr:cNvPicPr>
          <a:picLocks noChangeAspect="1"/>
        </xdr:cNvPicPr>
      </xdr:nvPicPr>
      <xdr:blipFill>
        <a:blip xmlns:r="http://schemas.openxmlformats.org/officeDocument/2006/relationships" r:embed="rId2"/>
        <a:stretch>
          <a:fillRect/>
        </a:stretch>
      </xdr:blipFill>
      <xdr:spPr>
        <a:xfrm>
          <a:off x="6004560" y="24513540"/>
          <a:ext cx="911771" cy="426324"/>
        </a:xfrm>
        <a:prstGeom prst="rect">
          <a:avLst/>
        </a:prstGeom>
      </xdr:spPr>
    </xdr:pic>
    <xdr:clientData/>
  </xdr:oneCellAnchor>
  <xdr:oneCellAnchor>
    <xdr:from>
      <xdr:col>3</xdr:col>
      <xdr:colOff>464820</xdr:colOff>
      <xdr:row>133</xdr:row>
      <xdr:rowOff>99060</xdr:rowOff>
    </xdr:from>
    <xdr:ext cx="911771" cy="426324"/>
    <xdr:pic>
      <xdr:nvPicPr>
        <xdr:cNvPr id="14" name="Image 13"/>
        <xdr:cNvPicPr>
          <a:picLocks noChangeAspect="1"/>
        </xdr:cNvPicPr>
      </xdr:nvPicPr>
      <xdr:blipFill>
        <a:blip xmlns:r="http://schemas.openxmlformats.org/officeDocument/2006/relationships" r:embed="rId2"/>
        <a:stretch>
          <a:fillRect/>
        </a:stretch>
      </xdr:blipFill>
      <xdr:spPr>
        <a:xfrm>
          <a:off x="6004560" y="24513540"/>
          <a:ext cx="911771" cy="426324"/>
        </a:xfrm>
        <a:prstGeom prst="rect">
          <a:avLst/>
        </a:prstGeom>
      </xdr:spPr>
    </xdr:pic>
    <xdr:clientData/>
  </xdr:oneCellAnchor>
  <xdr:oneCellAnchor>
    <xdr:from>
      <xdr:col>3</xdr:col>
      <xdr:colOff>464820</xdr:colOff>
      <xdr:row>134</xdr:row>
      <xdr:rowOff>99060</xdr:rowOff>
    </xdr:from>
    <xdr:ext cx="911771" cy="426324"/>
    <xdr:pic>
      <xdr:nvPicPr>
        <xdr:cNvPr id="15" name="Image 14"/>
        <xdr:cNvPicPr>
          <a:picLocks noChangeAspect="1"/>
        </xdr:cNvPicPr>
      </xdr:nvPicPr>
      <xdr:blipFill>
        <a:blip xmlns:r="http://schemas.openxmlformats.org/officeDocument/2006/relationships" r:embed="rId2"/>
        <a:stretch>
          <a:fillRect/>
        </a:stretch>
      </xdr:blipFill>
      <xdr:spPr>
        <a:xfrm>
          <a:off x="6004560" y="24513540"/>
          <a:ext cx="911771" cy="426324"/>
        </a:xfrm>
        <a:prstGeom prst="rect">
          <a:avLst/>
        </a:prstGeom>
      </xdr:spPr>
    </xdr:pic>
    <xdr:clientData/>
  </xdr:oneCellAnchor>
  <xdr:oneCellAnchor>
    <xdr:from>
      <xdr:col>3</xdr:col>
      <xdr:colOff>464820</xdr:colOff>
      <xdr:row>135</xdr:row>
      <xdr:rowOff>99060</xdr:rowOff>
    </xdr:from>
    <xdr:ext cx="911771" cy="426324"/>
    <xdr:pic>
      <xdr:nvPicPr>
        <xdr:cNvPr id="16" name="Image 15"/>
        <xdr:cNvPicPr>
          <a:picLocks noChangeAspect="1"/>
        </xdr:cNvPicPr>
      </xdr:nvPicPr>
      <xdr:blipFill>
        <a:blip xmlns:r="http://schemas.openxmlformats.org/officeDocument/2006/relationships" r:embed="rId2"/>
        <a:stretch>
          <a:fillRect/>
        </a:stretch>
      </xdr:blipFill>
      <xdr:spPr>
        <a:xfrm>
          <a:off x="6004560" y="24513540"/>
          <a:ext cx="911771" cy="426324"/>
        </a:xfrm>
        <a:prstGeom prst="rect">
          <a:avLst/>
        </a:prstGeom>
      </xdr:spPr>
    </xdr:pic>
    <xdr:clientData/>
  </xdr:oneCellAnchor>
  <xdr:oneCellAnchor>
    <xdr:from>
      <xdr:col>3</xdr:col>
      <xdr:colOff>464820</xdr:colOff>
      <xdr:row>136</xdr:row>
      <xdr:rowOff>99060</xdr:rowOff>
    </xdr:from>
    <xdr:ext cx="911771" cy="426324"/>
    <xdr:pic>
      <xdr:nvPicPr>
        <xdr:cNvPr id="17" name="Image 16"/>
        <xdr:cNvPicPr>
          <a:picLocks noChangeAspect="1"/>
        </xdr:cNvPicPr>
      </xdr:nvPicPr>
      <xdr:blipFill>
        <a:blip xmlns:r="http://schemas.openxmlformats.org/officeDocument/2006/relationships" r:embed="rId2"/>
        <a:stretch>
          <a:fillRect/>
        </a:stretch>
      </xdr:blipFill>
      <xdr:spPr>
        <a:xfrm>
          <a:off x="6004560" y="24513540"/>
          <a:ext cx="911771" cy="426324"/>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cauet\AppData\Local\Microsoft\Windows\INetCache\Content.Outlook\G1LL1F3V\Fiche%20de%20budg&#233;tisation_2018-07-24%20GSE%20SNCF%20(69)%20VENISSIEUX.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ef&amp;remises"/>
      <sheetName val="Budgétisation"/>
    </sheetNames>
    <sheetDataSet>
      <sheetData sheetId="0">
        <row r="4">
          <cell r="A4" t="str">
            <v>Produits</v>
          </cell>
          <cell r="B4" t="str">
            <v>Coefficients sur tarif VKG</v>
          </cell>
          <cell r="C4" t="str">
            <v>R. base</v>
          </cell>
        </row>
        <row r="5">
          <cell r="A5" t="str">
            <v>02-15 Equipements de quai</v>
          </cell>
          <cell r="B5">
            <v>1</v>
          </cell>
          <cell r="C5">
            <v>0.6</v>
          </cell>
        </row>
        <row r="6">
          <cell r="A6" t="str">
            <v>02-15 Accessoires élec. équip. de quai (p.16/17/18)</v>
          </cell>
          <cell r="B6">
            <v>1</v>
          </cell>
          <cell r="C6">
            <v>0.53</v>
          </cell>
        </row>
        <row r="7">
          <cell r="A7" t="str">
            <v>04-15 Portes rapides</v>
          </cell>
          <cell r="B7">
            <v>1</v>
          </cell>
          <cell r="C7">
            <v>0.6</v>
          </cell>
        </row>
        <row r="8">
          <cell r="A8" t="str">
            <v>05-15 Portes SPU</v>
          </cell>
          <cell r="B8">
            <v>1</v>
          </cell>
          <cell r="C8">
            <v>0.62</v>
          </cell>
        </row>
        <row r="9">
          <cell r="A9" t="str">
            <v>05-15 Portes APU/ALR/ALS/ASP/ASR/TAR/TAP</v>
          </cell>
          <cell r="B9">
            <v>1</v>
          </cell>
          <cell r="C9">
            <v>0.57999999999999996</v>
          </cell>
        </row>
        <row r="10">
          <cell r="A10" t="str">
            <v>05-15 Moteurs et accessoires électriques portes</v>
          </cell>
          <cell r="B10">
            <v>1</v>
          </cell>
          <cell r="C10">
            <v>0.62</v>
          </cell>
        </row>
        <row r="11">
          <cell r="A11" t="str">
            <v>06-15 Rideaux et grilles (dont coffrets et moteurs)</v>
          </cell>
          <cell r="B11">
            <v>1</v>
          </cell>
          <cell r="C11">
            <v>0.54</v>
          </cell>
        </row>
        <row r="12">
          <cell r="A12" t="str">
            <v xml:space="preserve">11-15 Portes, portillons garage collectif et halle sport </v>
          </cell>
          <cell r="B12">
            <v>1</v>
          </cell>
          <cell r="C12">
            <v>0.55000000000000004</v>
          </cell>
        </row>
      </sheetData>
      <sheetData sheetId="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omments" Target="../comments3.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omments" Target="../comments4.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omments" Target="../comments5.xml"/><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7.xml.rels><?xml version="1.0" encoding="UTF-8" standalone="yes"?>
<Relationships xmlns="http://schemas.openxmlformats.org/package/2006/relationships"><Relationship Id="rId8" Type="http://schemas.openxmlformats.org/officeDocument/2006/relationships/hyperlink" Target="mailto:toto@hotmail.fr" TargetMode="External"/><Relationship Id="rId3" Type="http://schemas.openxmlformats.org/officeDocument/2006/relationships/hyperlink" Target="mailto:toto@hotmail.fr" TargetMode="External"/><Relationship Id="rId7" Type="http://schemas.openxmlformats.org/officeDocument/2006/relationships/hyperlink" Target="mailto:toto@hotmail.fr" TargetMode="External"/><Relationship Id="rId2" Type="http://schemas.openxmlformats.org/officeDocument/2006/relationships/hyperlink" Target="mailto:toto@hotmail.fr" TargetMode="External"/><Relationship Id="rId1" Type="http://schemas.openxmlformats.org/officeDocument/2006/relationships/hyperlink" Target="mailto:toto@hotmail.fr" TargetMode="External"/><Relationship Id="rId6" Type="http://schemas.openxmlformats.org/officeDocument/2006/relationships/hyperlink" Target="mailto:toto@hotmail.fr" TargetMode="External"/><Relationship Id="rId5" Type="http://schemas.openxmlformats.org/officeDocument/2006/relationships/hyperlink" Target="mailto:toto@hotmail.fr" TargetMode="External"/><Relationship Id="rId10" Type="http://schemas.openxmlformats.org/officeDocument/2006/relationships/drawing" Target="../drawings/drawing6.xml"/><Relationship Id="rId4" Type="http://schemas.openxmlformats.org/officeDocument/2006/relationships/hyperlink" Target="mailto:toto@hotmail.fr" TargetMode="External"/><Relationship Id="rId9"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rgb="FFFFC000"/>
    <pageSetUpPr fitToPage="1"/>
  </sheetPr>
  <dimension ref="A1:X62"/>
  <sheetViews>
    <sheetView tabSelected="1" topLeftCell="A13" zoomScale="76" zoomScaleNormal="76" workbookViewId="0">
      <selection activeCell="C17" sqref="C17"/>
    </sheetView>
  </sheetViews>
  <sheetFormatPr baseColWidth="10" defaultColWidth="10.19921875" defaultRowHeight="15" customHeight="1" x14ac:dyDescent="0.25"/>
  <cols>
    <col min="1" max="1" width="3.796875" style="1" customWidth="1"/>
    <col min="2" max="2" width="39.8984375" style="1" bestFit="1" customWidth="1"/>
    <col min="3" max="3" width="64.09765625" style="1" customWidth="1"/>
    <col min="4" max="4" width="7.19921875" style="4" bestFit="1" customWidth="1"/>
    <col min="5" max="5" width="12.09765625" style="6" customWidth="1"/>
    <col min="6" max="6" width="11.3984375" style="6" customWidth="1"/>
    <col min="7" max="7" width="12.5" style="6" customWidth="1"/>
    <col min="8" max="8" width="10.69921875" style="6" customWidth="1"/>
    <col min="9" max="9" width="13.59765625" style="1" customWidth="1"/>
    <col min="10" max="10" width="11.3984375" style="6" customWidth="1"/>
    <col min="11" max="12" width="9.3984375" style="7" customWidth="1"/>
    <col min="13" max="13" width="11.3984375" style="6" bestFit="1" customWidth="1"/>
    <col min="14" max="14" width="10.69921875" style="6" customWidth="1"/>
    <col min="15" max="15" width="12.19921875" style="6" customWidth="1"/>
    <col min="16" max="16" width="10.19921875" style="7" customWidth="1"/>
    <col min="17" max="17" width="14.69921875" style="8" customWidth="1"/>
    <col min="18" max="18" width="13.3984375" style="6" hidden="1" customWidth="1"/>
    <col min="19" max="19" width="14.19921875" style="1" hidden="1" customWidth="1"/>
    <col min="20" max="20" width="12.5" style="1" hidden="1" customWidth="1"/>
    <col min="21" max="21" width="11.69921875" style="1" hidden="1" customWidth="1"/>
    <col min="22" max="39" width="0" style="1" hidden="1" customWidth="1"/>
    <col min="40" max="256" width="10.19921875" style="1"/>
    <col min="257" max="257" width="3.19921875" style="1" customWidth="1"/>
    <col min="258" max="258" width="39.8984375" style="1" bestFit="1" customWidth="1"/>
    <col min="259" max="259" width="27" style="1" customWidth="1"/>
    <col min="260" max="260" width="7.19921875" style="1" bestFit="1" customWidth="1"/>
    <col min="261" max="261" width="12.09765625" style="1" customWidth="1"/>
    <col min="262" max="262" width="10.69921875" style="1" customWidth="1"/>
    <col min="263" max="263" width="11.3984375" style="1" bestFit="1" customWidth="1"/>
    <col min="264" max="264" width="10.69921875" style="1" customWidth="1"/>
    <col min="265" max="266" width="0" style="1" hidden="1" customWidth="1"/>
    <col min="267" max="268" width="9.3984375" style="1" customWidth="1"/>
    <col min="269" max="269" width="11.3984375" style="1" bestFit="1" customWidth="1"/>
    <col min="270" max="270" width="10.69921875" style="1" customWidth="1"/>
    <col min="271" max="271" width="11.3984375" style="1" bestFit="1" customWidth="1"/>
    <col min="272" max="272" width="10.19921875" style="1" customWidth="1"/>
    <col min="273" max="273" width="14.69921875" style="1" customWidth="1"/>
    <col min="274" max="274" width="11.09765625" style="1" bestFit="1" customWidth="1"/>
    <col min="275" max="512" width="10.19921875" style="1"/>
    <col min="513" max="513" width="3.19921875" style="1" customWidth="1"/>
    <col min="514" max="514" width="39.8984375" style="1" bestFit="1" customWidth="1"/>
    <col min="515" max="515" width="27" style="1" customWidth="1"/>
    <col min="516" max="516" width="7.19921875" style="1" bestFit="1" customWidth="1"/>
    <col min="517" max="517" width="12.09765625" style="1" customWidth="1"/>
    <col min="518" max="518" width="10.69921875" style="1" customWidth="1"/>
    <col min="519" max="519" width="11.3984375" style="1" bestFit="1" customWidth="1"/>
    <col min="520" max="520" width="10.69921875" style="1" customWidth="1"/>
    <col min="521" max="522" width="0" style="1" hidden="1" customWidth="1"/>
    <col min="523" max="524" width="9.3984375" style="1" customWidth="1"/>
    <col min="525" max="525" width="11.3984375" style="1" bestFit="1" customWidth="1"/>
    <col min="526" max="526" width="10.69921875" style="1" customWidth="1"/>
    <col min="527" max="527" width="11.3984375" style="1" bestFit="1" customWidth="1"/>
    <col min="528" max="528" width="10.19921875" style="1" customWidth="1"/>
    <col min="529" max="529" width="14.69921875" style="1" customWidth="1"/>
    <col min="530" max="530" width="11.09765625" style="1" bestFit="1" customWidth="1"/>
    <col min="531" max="768" width="10.19921875" style="1"/>
    <col min="769" max="769" width="3.19921875" style="1" customWidth="1"/>
    <col min="770" max="770" width="39.8984375" style="1" bestFit="1" customWidth="1"/>
    <col min="771" max="771" width="27" style="1" customWidth="1"/>
    <col min="772" max="772" width="7.19921875" style="1" bestFit="1" customWidth="1"/>
    <col min="773" max="773" width="12.09765625" style="1" customWidth="1"/>
    <col min="774" max="774" width="10.69921875" style="1" customWidth="1"/>
    <col min="775" max="775" width="11.3984375" style="1" bestFit="1" customWidth="1"/>
    <col min="776" max="776" width="10.69921875" style="1" customWidth="1"/>
    <col min="777" max="778" width="0" style="1" hidden="1" customWidth="1"/>
    <col min="779" max="780" width="9.3984375" style="1" customWidth="1"/>
    <col min="781" max="781" width="11.3984375" style="1" bestFit="1" customWidth="1"/>
    <col min="782" max="782" width="10.69921875" style="1" customWidth="1"/>
    <col min="783" max="783" width="11.3984375" style="1" bestFit="1" customWidth="1"/>
    <col min="784" max="784" width="10.19921875" style="1" customWidth="1"/>
    <col min="785" max="785" width="14.69921875" style="1" customWidth="1"/>
    <col min="786" max="786" width="11.09765625" style="1" bestFit="1" customWidth="1"/>
    <col min="787" max="1024" width="10.19921875" style="1"/>
    <col min="1025" max="1025" width="3.19921875" style="1" customWidth="1"/>
    <col min="1026" max="1026" width="39.8984375" style="1" bestFit="1" customWidth="1"/>
    <col min="1027" max="1027" width="27" style="1" customWidth="1"/>
    <col min="1028" max="1028" width="7.19921875" style="1" bestFit="1" customWidth="1"/>
    <col min="1029" max="1029" width="12.09765625" style="1" customWidth="1"/>
    <col min="1030" max="1030" width="10.69921875" style="1" customWidth="1"/>
    <col min="1031" max="1031" width="11.3984375" style="1" bestFit="1" customWidth="1"/>
    <col min="1032" max="1032" width="10.69921875" style="1" customWidth="1"/>
    <col min="1033" max="1034" width="0" style="1" hidden="1" customWidth="1"/>
    <col min="1035" max="1036" width="9.3984375" style="1" customWidth="1"/>
    <col min="1037" max="1037" width="11.3984375" style="1" bestFit="1" customWidth="1"/>
    <col min="1038" max="1038" width="10.69921875" style="1" customWidth="1"/>
    <col min="1039" max="1039" width="11.3984375" style="1" bestFit="1" customWidth="1"/>
    <col min="1040" max="1040" width="10.19921875" style="1" customWidth="1"/>
    <col min="1041" max="1041" width="14.69921875" style="1" customWidth="1"/>
    <col min="1042" max="1042" width="11.09765625" style="1" bestFit="1" customWidth="1"/>
    <col min="1043" max="1280" width="10.19921875" style="1"/>
    <col min="1281" max="1281" width="3.19921875" style="1" customWidth="1"/>
    <col min="1282" max="1282" width="39.8984375" style="1" bestFit="1" customWidth="1"/>
    <col min="1283" max="1283" width="27" style="1" customWidth="1"/>
    <col min="1284" max="1284" width="7.19921875" style="1" bestFit="1" customWidth="1"/>
    <col min="1285" max="1285" width="12.09765625" style="1" customWidth="1"/>
    <col min="1286" max="1286" width="10.69921875" style="1" customWidth="1"/>
    <col min="1287" max="1287" width="11.3984375" style="1" bestFit="1" customWidth="1"/>
    <col min="1288" max="1288" width="10.69921875" style="1" customWidth="1"/>
    <col min="1289" max="1290" width="0" style="1" hidden="1" customWidth="1"/>
    <col min="1291" max="1292" width="9.3984375" style="1" customWidth="1"/>
    <col min="1293" max="1293" width="11.3984375" style="1" bestFit="1" customWidth="1"/>
    <col min="1294" max="1294" width="10.69921875" style="1" customWidth="1"/>
    <col min="1295" max="1295" width="11.3984375" style="1" bestFit="1" customWidth="1"/>
    <col min="1296" max="1296" width="10.19921875" style="1" customWidth="1"/>
    <col min="1297" max="1297" width="14.69921875" style="1" customWidth="1"/>
    <col min="1298" max="1298" width="11.09765625" style="1" bestFit="1" customWidth="1"/>
    <col min="1299" max="1536" width="10.19921875" style="1"/>
    <col min="1537" max="1537" width="3.19921875" style="1" customWidth="1"/>
    <col min="1538" max="1538" width="39.8984375" style="1" bestFit="1" customWidth="1"/>
    <col min="1539" max="1539" width="27" style="1" customWidth="1"/>
    <col min="1540" max="1540" width="7.19921875" style="1" bestFit="1" customWidth="1"/>
    <col min="1541" max="1541" width="12.09765625" style="1" customWidth="1"/>
    <col min="1542" max="1542" width="10.69921875" style="1" customWidth="1"/>
    <col min="1543" max="1543" width="11.3984375" style="1" bestFit="1" customWidth="1"/>
    <col min="1544" max="1544" width="10.69921875" style="1" customWidth="1"/>
    <col min="1545" max="1546" width="0" style="1" hidden="1" customWidth="1"/>
    <col min="1547" max="1548" width="9.3984375" style="1" customWidth="1"/>
    <col min="1549" max="1549" width="11.3984375" style="1" bestFit="1" customWidth="1"/>
    <col min="1550" max="1550" width="10.69921875" style="1" customWidth="1"/>
    <col min="1551" max="1551" width="11.3984375" style="1" bestFit="1" customWidth="1"/>
    <col min="1552" max="1552" width="10.19921875" style="1" customWidth="1"/>
    <col min="1553" max="1553" width="14.69921875" style="1" customWidth="1"/>
    <col min="1554" max="1554" width="11.09765625" style="1" bestFit="1" customWidth="1"/>
    <col min="1555" max="1792" width="10.19921875" style="1"/>
    <col min="1793" max="1793" width="3.19921875" style="1" customWidth="1"/>
    <col min="1794" max="1794" width="39.8984375" style="1" bestFit="1" customWidth="1"/>
    <col min="1795" max="1795" width="27" style="1" customWidth="1"/>
    <col min="1796" max="1796" width="7.19921875" style="1" bestFit="1" customWidth="1"/>
    <col min="1797" max="1797" width="12.09765625" style="1" customWidth="1"/>
    <col min="1798" max="1798" width="10.69921875" style="1" customWidth="1"/>
    <col min="1799" max="1799" width="11.3984375" style="1" bestFit="1" customWidth="1"/>
    <col min="1800" max="1800" width="10.69921875" style="1" customWidth="1"/>
    <col min="1801" max="1802" width="0" style="1" hidden="1" customWidth="1"/>
    <col min="1803" max="1804" width="9.3984375" style="1" customWidth="1"/>
    <col min="1805" max="1805" width="11.3984375" style="1" bestFit="1" customWidth="1"/>
    <col min="1806" max="1806" width="10.69921875" style="1" customWidth="1"/>
    <col min="1807" max="1807" width="11.3984375" style="1" bestFit="1" customWidth="1"/>
    <col min="1808" max="1808" width="10.19921875" style="1" customWidth="1"/>
    <col min="1809" max="1809" width="14.69921875" style="1" customWidth="1"/>
    <col min="1810" max="1810" width="11.09765625" style="1" bestFit="1" customWidth="1"/>
    <col min="1811" max="2048" width="10.19921875" style="1"/>
    <col min="2049" max="2049" width="3.19921875" style="1" customWidth="1"/>
    <col min="2050" max="2050" width="39.8984375" style="1" bestFit="1" customWidth="1"/>
    <col min="2051" max="2051" width="27" style="1" customWidth="1"/>
    <col min="2052" max="2052" width="7.19921875" style="1" bestFit="1" customWidth="1"/>
    <col min="2053" max="2053" width="12.09765625" style="1" customWidth="1"/>
    <col min="2054" max="2054" width="10.69921875" style="1" customWidth="1"/>
    <col min="2055" max="2055" width="11.3984375" style="1" bestFit="1" customWidth="1"/>
    <col min="2056" max="2056" width="10.69921875" style="1" customWidth="1"/>
    <col min="2057" max="2058" width="0" style="1" hidden="1" customWidth="1"/>
    <col min="2059" max="2060" width="9.3984375" style="1" customWidth="1"/>
    <col min="2061" max="2061" width="11.3984375" style="1" bestFit="1" customWidth="1"/>
    <col min="2062" max="2062" width="10.69921875" style="1" customWidth="1"/>
    <col min="2063" max="2063" width="11.3984375" style="1" bestFit="1" customWidth="1"/>
    <col min="2064" max="2064" width="10.19921875" style="1" customWidth="1"/>
    <col min="2065" max="2065" width="14.69921875" style="1" customWidth="1"/>
    <col min="2066" max="2066" width="11.09765625" style="1" bestFit="1" customWidth="1"/>
    <col min="2067" max="2304" width="10.19921875" style="1"/>
    <col min="2305" max="2305" width="3.19921875" style="1" customWidth="1"/>
    <col min="2306" max="2306" width="39.8984375" style="1" bestFit="1" customWidth="1"/>
    <col min="2307" max="2307" width="27" style="1" customWidth="1"/>
    <col min="2308" max="2308" width="7.19921875" style="1" bestFit="1" customWidth="1"/>
    <col min="2309" max="2309" width="12.09765625" style="1" customWidth="1"/>
    <col min="2310" max="2310" width="10.69921875" style="1" customWidth="1"/>
    <col min="2311" max="2311" width="11.3984375" style="1" bestFit="1" customWidth="1"/>
    <col min="2312" max="2312" width="10.69921875" style="1" customWidth="1"/>
    <col min="2313" max="2314" width="0" style="1" hidden="1" customWidth="1"/>
    <col min="2315" max="2316" width="9.3984375" style="1" customWidth="1"/>
    <col min="2317" max="2317" width="11.3984375" style="1" bestFit="1" customWidth="1"/>
    <col min="2318" max="2318" width="10.69921875" style="1" customWidth="1"/>
    <col min="2319" max="2319" width="11.3984375" style="1" bestFit="1" customWidth="1"/>
    <col min="2320" max="2320" width="10.19921875" style="1" customWidth="1"/>
    <col min="2321" max="2321" width="14.69921875" style="1" customWidth="1"/>
    <col min="2322" max="2322" width="11.09765625" style="1" bestFit="1" customWidth="1"/>
    <col min="2323" max="2560" width="10.19921875" style="1"/>
    <col min="2561" max="2561" width="3.19921875" style="1" customWidth="1"/>
    <col min="2562" max="2562" width="39.8984375" style="1" bestFit="1" customWidth="1"/>
    <col min="2563" max="2563" width="27" style="1" customWidth="1"/>
    <col min="2564" max="2564" width="7.19921875" style="1" bestFit="1" customWidth="1"/>
    <col min="2565" max="2565" width="12.09765625" style="1" customWidth="1"/>
    <col min="2566" max="2566" width="10.69921875" style="1" customWidth="1"/>
    <col min="2567" max="2567" width="11.3984375" style="1" bestFit="1" customWidth="1"/>
    <col min="2568" max="2568" width="10.69921875" style="1" customWidth="1"/>
    <col min="2569" max="2570" width="0" style="1" hidden="1" customWidth="1"/>
    <col min="2571" max="2572" width="9.3984375" style="1" customWidth="1"/>
    <col min="2573" max="2573" width="11.3984375" style="1" bestFit="1" customWidth="1"/>
    <col min="2574" max="2574" width="10.69921875" style="1" customWidth="1"/>
    <col min="2575" max="2575" width="11.3984375" style="1" bestFit="1" customWidth="1"/>
    <col min="2576" max="2576" width="10.19921875" style="1" customWidth="1"/>
    <col min="2577" max="2577" width="14.69921875" style="1" customWidth="1"/>
    <col min="2578" max="2578" width="11.09765625" style="1" bestFit="1" customWidth="1"/>
    <col min="2579" max="2816" width="10.19921875" style="1"/>
    <col min="2817" max="2817" width="3.19921875" style="1" customWidth="1"/>
    <col min="2818" max="2818" width="39.8984375" style="1" bestFit="1" customWidth="1"/>
    <col min="2819" max="2819" width="27" style="1" customWidth="1"/>
    <col min="2820" max="2820" width="7.19921875" style="1" bestFit="1" customWidth="1"/>
    <col min="2821" max="2821" width="12.09765625" style="1" customWidth="1"/>
    <col min="2822" max="2822" width="10.69921875" style="1" customWidth="1"/>
    <col min="2823" max="2823" width="11.3984375" style="1" bestFit="1" customWidth="1"/>
    <col min="2824" max="2824" width="10.69921875" style="1" customWidth="1"/>
    <col min="2825" max="2826" width="0" style="1" hidden="1" customWidth="1"/>
    <col min="2827" max="2828" width="9.3984375" style="1" customWidth="1"/>
    <col min="2829" max="2829" width="11.3984375" style="1" bestFit="1" customWidth="1"/>
    <col min="2830" max="2830" width="10.69921875" style="1" customWidth="1"/>
    <col min="2831" max="2831" width="11.3984375" style="1" bestFit="1" customWidth="1"/>
    <col min="2832" max="2832" width="10.19921875" style="1" customWidth="1"/>
    <col min="2833" max="2833" width="14.69921875" style="1" customWidth="1"/>
    <col min="2834" max="2834" width="11.09765625" style="1" bestFit="1" customWidth="1"/>
    <col min="2835" max="3072" width="10.19921875" style="1"/>
    <col min="3073" max="3073" width="3.19921875" style="1" customWidth="1"/>
    <col min="3074" max="3074" width="39.8984375" style="1" bestFit="1" customWidth="1"/>
    <col min="3075" max="3075" width="27" style="1" customWidth="1"/>
    <col min="3076" max="3076" width="7.19921875" style="1" bestFit="1" customWidth="1"/>
    <col min="3077" max="3077" width="12.09765625" style="1" customWidth="1"/>
    <col min="3078" max="3078" width="10.69921875" style="1" customWidth="1"/>
    <col min="3079" max="3079" width="11.3984375" style="1" bestFit="1" customWidth="1"/>
    <col min="3080" max="3080" width="10.69921875" style="1" customWidth="1"/>
    <col min="3081" max="3082" width="0" style="1" hidden="1" customWidth="1"/>
    <col min="3083" max="3084" width="9.3984375" style="1" customWidth="1"/>
    <col min="3085" max="3085" width="11.3984375" style="1" bestFit="1" customWidth="1"/>
    <col min="3086" max="3086" width="10.69921875" style="1" customWidth="1"/>
    <col min="3087" max="3087" width="11.3984375" style="1" bestFit="1" customWidth="1"/>
    <col min="3088" max="3088" width="10.19921875" style="1" customWidth="1"/>
    <col min="3089" max="3089" width="14.69921875" style="1" customWidth="1"/>
    <col min="3090" max="3090" width="11.09765625" style="1" bestFit="1" customWidth="1"/>
    <col min="3091" max="3328" width="10.19921875" style="1"/>
    <col min="3329" max="3329" width="3.19921875" style="1" customWidth="1"/>
    <col min="3330" max="3330" width="39.8984375" style="1" bestFit="1" customWidth="1"/>
    <col min="3331" max="3331" width="27" style="1" customWidth="1"/>
    <col min="3332" max="3332" width="7.19921875" style="1" bestFit="1" customWidth="1"/>
    <col min="3333" max="3333" width="12.09765625" style="1" customWidth="1"/>
    <col min="3334" max="3334" width="10.69921875" style="1" customWidth="1"/>
    <col min="3335" max="3335" width="11.3984375" style="1" bestFit="1" customWidth="1"/>
    <col min="3336" max="3336" width="10.69921875" style="1" customWidth="1"/>
    <col min="3337" max="3338" width="0" style="1" hidden="1" customWidth="1"/>
    <col min="3339" max="3340" width="9.3984375" style="1" customWidth="1"/>
    <col min="3341" max="3341" width="11.3984375" style="1" bestFit="1" customWidth="1"/>
    <col min="3342" max="3342" width="10.69921875" style="1" customWidth="1"/>
    <col min="3343" max="3343" width="11.3984375" style="1" bestFit="1" customWidth="1"/>
    <col min="3344" max="3344" width="10.19921875" style="1" customWidth="1"/>
    <col min="3345" max="3345" width="14.69921875" style="1" customWidth="1"/>
    <col min="3346" max="3346" width="11.09765625" style="1" bestFit="1" customWidth="1"/>
    <col min="3347" max="3584" width="10.19921875" style="1"/>
    <col min="3585" max="3585" width="3.19921875" style="1" customWidth="1"/>
    <col min="3586" max="3586" width="39.8984375" style="1" bestFit="1" customWidth="1"/>
    <col min="3587" max="3587" width="27" style="1" customWidth="1"/>
    <col min="3588" max="3588" width="7.19921875" style="1" bestFit="1" customWidth="1"/>
    <col min="3589" max="3589" width="12.09765625" style="1" customWidth="1"/>
    <col min="3590" max="3590" width="10.69921875" style="1" customWidth="1"/>
    <col min="3591" max="3591" width="11.3984375" style="1" bestFit="1" customWidth="1"/>
    <col min="3592" max="3592" width="10.69921875" style="1" customWidth="1"/>
    <col min="3593" max="3594" width="0" style="1" hidden="1" customWidth="1"/>
    <col min="3595" max="3596" width="9.3984375" style="1" customWidth="1"/>
    <col min="3597" max="3597" width="11.3984375" style="1" bestFit="1" customWidth="1"/>
    <col min="3598" max="3598" width="10.69921875" style="1" customWidth="1"/>
    <col min="3599" max="3599" width="11.3984375" style="1" bestFit="1" customWidth="1"/>
    <col min="3600" max="3600" width="10.19921875" style="1" customWidth="1"/>
    <col min="3601" max="3601" width="14.69921875" style="1" customWidth="1"/>
    <col min="3602" max="3602" width="11.09765625" style="1" bestFit="1" customWidth="1"/>
    <col min="3603" max="3840" width="10.19921875" style="1"/>
    <col min="3841" max="3841" width="3.19921875" style="1" customWidth="1"/>
    <col min="3842" max="3842" width="39.8984375" style="1" bestFit="1" customWidth="1"/>
    <col min="3843" max="3843" width="27" style="1" customWidth="1"/>
    <col min="3844" max="3844" width="7.19921875" style="1" bestFit="1" customWidth="1"/>
    <col min="3845" max="3845" width="12.09765625" style="1" customWidth="1"/>
    <col min="3846" max="3846" width="10.69921875" style="1" customWidth="1"/>
    <col min="3847" max="3847" width="11.3984375" style="1" bestFit="1" customWidth="1"/>
    <col min="3848" max="3848" width="10.69921875" style="1" customWidth="1"/>
    <col min="3849" max="3850" width="0" style="1" hidden="1" customWidth="1"/>
    <col min="3851" max="3852" width="9.3984375" style="1" customWidth="1"/>
    <col min="3853" max="3853" width="11.3984375" style="1" bestFit="1" customWidth="1"/>
    <col min="3854" max="3854" width="10.69921875" style="1" customWidth="1"/>
    <col min="3855" max="3855" width="11.3984375" style="1" bestFit="1" customWidth="1"/>
    <col min="3856" max="3856" width="10.19921875" style="1" customWidth="1"/>
    <col min="3857" max="3857" width="14.69921875" style="1" customWidth="1"/>
    <col min="3858" max="3858" width="11.09765625" style="1" bestFit="1" customWidth="1"/>
    <col min="3859" max="4096" width="10.19921875" style="1"/>
    <col min="4097" max="4097" width="3.19921875" style="1" customWidth="1"/>
    <col min="4098" max="4098" width="39.8984375" style="1" bestFit="1" customWidth="1"/>
    <col min="4099" max="4099" width="27" style="1" customWidth="1"/>
    <col min="4100" max="4100" width="7.19921875" style="1" bestFit="1" customWidth="1"/>
    <col min="4101" max="4101" width="12.09765625" style="1" customWidth="1"/>
    <col min="4102" max="4102" width="10.69921875" style="1" customWidth="1"/>
    <col min="4103" max="4103" width="11.3984375" style="1" bestFit="1" customWidth="1"/>
    <col min="4104" max="4104" width="10.69921875" style="1" customWidth="1"/>
    <col min="4105" max="4106" width="0" style="1" hidden="1" customWidth="1"/>
    <col min="4107" max="4108" width="9.3984375" style="1" customWidth="1"/>
    <col min="4109" max="4109" width="11.3984375" style="1" bestFit="1" customWidth="1"/>
    <col min="4110" max="4110" width="10.69921875" style="1" customWidth="1"/>
    <col min="4111" max="4111" width="11.3984375" style="1" bestFit="1" customWidth="1"/>
    <col min="4112" max="4112" width="10.19921875" style="1" customWidth="1"/>
    <col min="4113" max="4113" width="14.69921875" style="1" customWidth="1"/>
    <col min="4114" max="4114" width="11.09765625" style="1" bestFit="1" customWidth="1"/>
    <col min="4115" max="4352" width="10.19921875" style="1"/>
    <col min="4353" max="4353" width="3.19921875" style="1" customWidth="1"/>
    <col min="4354" max="4354" width="39.8984375" style="1" bestFit="1" customWidth="1"/>
    <col min="4355" max="4355" width="27" style="1" customWidth="1"/>
    <col min="4356" max="4356" width="7.19921875" style="1" bestFit="1" customWidth="1"/>
    <col min="4357" max="4357" width="12.09765625" style="1" customWidth="1"/>
    <col min="4358" max="4358" width="10.69921875" style="1" customWidth="1"/>
    <col min="4359" max="4359" width="11.3984375" style="1" bestFit="1" customWidth="1"/>
    <col min="4360" max="4360" width="10.69921875" style="1" customWidth="1"/>
    <col min="4361" max="4362" width="0" style="1" hidden="1" customWidth="1"/>
    <col min="4363" max="4364" width="9.3984375" style="1" customWidth="1"/>
    <col min="4365" max="4365" width="11.3984375" style="1" bestFit="1" customWidth="1"/>
    <col min="4366" max="4366" width="10.69921875" style="1" customWidth="1"/>
    <col min="4367" max="4367" width="11.3984375" style="1" bestFit="1" customWidth="1"/>
    <col min="4368" max="4368" width="10.19921875" style="1" customWidth="1"/>
    <col min="4369" max="4369" width="14.69921875" style="1" customWidth="1"/>
    <col min="4370" max="4370" width="11.09765625" style="1" bestFit="1" customWidth="1"/>
    <col min="4371" max="4608" width="10.19921875" style="1"/>
    <col min="4609" max="4609" width="3.19921875" style="1" customWidth="1"/>
    <col min="4610" max="4610" width="39.8984375" style="1" bestFit="1" customWidth="1"/>
    <col min="4611" max="4611" width="27" style="1" customWidth="1"/>
    <col min="4612" max="4612" width="7.19921875" style="1" bestFit="1" customWidth="1"/>
    <col min="4613" max="4613" width="12.09765625" style="1" customWidth="1"/>
    <col min="4614" max="4614" width="10.69921875" style="1" customWidth="1"/>
    <col min="4615" max="4615" width="11.3984375" style="1" bestFit="1" customWidth="1"/>
    <col min="4616" max="4616" width="10.69921875" style="1" customWidth="1"/>
    <col min="4617" max="4618" width="0" style="1" hidden="1" customWidth="1"/>
    <col min="4619" max="4620" width="9.3984375" style="1" customWidth="1"/>
    <col min="4621" max="4621" width="11.3984375" style="1" bestFit="1" customWidth="1"/>
    <col min="4622" max="4622" width="10.69921875" style="1" customWidth="1"/>
    <col min="4623" max="4623" width="11.3984375" style="1" bestFit="1" customWidth="1"/>
    <col min="4624" max="4624" width="10.19921875" style="1" customWidth="1"/>
    <col min="4625" max="4625" width="14.69921875" style="1" customWidth="1"/>
    <col min="4626" max="4626" width="11.09765625" style="1" bestFit="1" customWidth="1"/>
    <col min="4627" max="4864" width="10.19921875" style="1"/>
    <col min="4865" max="4865" width="3.19921875" style="1" customWidth="1"/>
    <col min="4866" max="4866" width="39.8984375" style="1" bestFit="1" customWidth="1"/>
    <col min="4867" max="4867" width="27" style="1" customWidth="1"/>
    <col min="4868" max="4868" width="7.19921875" style="1" bestFit="1" customWidth="1"/>
    <col min="4869" max="4869" width="12.09765625" style="1" customWidth="1"/>
    <col min="4870" max="4870" width="10.69921875" style="1" customWidth="1"/>
    <col min="4871" max="4871" width="11.3984375" style="1" bestFit="1" customWidth="1"/>
    <col min="4872" max="4872" width="10.69921875" style="1" customWidth="1"/>
    <col min="4873" max="4874" width="0" style="1" hidden="1" customWidth="1"/>
    <col min="4875" max="4876" width="9.3984375" style="1" customWidth="1"/>
    <col min="4877" max="4877" width="11.3984375" style="1" bestFit="1" customWidth="1"/>
    <col min="4878" max="4878" width="10.69921875" style="1" customWidth="1"/>
    <col min="4879" max="4879" width="11.3984375" style="1" bestFit="1" customWidth="1"/>
    <col min="4880" max="4880" width="10.19921875" style="1" customWidth="1"/>
    <col min="4881" max="4881" width="14.69921875" style="1" customWidth="1"/>
    <col min="4882" max="4882" width="11.09765625" style="1" bestFit="1" customWidth="1"/>
    <col min="4883" max="5120" width="10.19921875" style="1"/>
    <col min="5121" max="5121" width="3.19921875" style="1" customWidth="1"/>
    <col min="5122" max="5122" width="39.8984375" style="1" bestFit="1" customWidth="1"/>
    <col min="5123" max="5123" width="27" style="1" customWidth="1"/>
    <col min="5124" max="5124" width="7.19921875" style="1" bestFit="1" customWidth="1"/>
    <col min="5125" max="5125" width="12.09765625" style="1" customWidth="1"/>
    <col min="5126" max="5126" width="10.69921875" style="1" customWidth="1"/>
    <col min="5127" max="5127" width="11.3984375" style="1" bestFit="1" customWidth="1"/>
    <col min="5128" max="5128" width="10.69921875" style="1" customWidth="1"/>
    <col min="5129" max="5130" width="0" style="1" hidden="1" customWidth="1"/>
    <col min="5131" max="5132" width="9.3984375" style="1" customWidth="1"/>
    <col min="5133" max="5133" width="11.3984375" style="1" bestFit="1" customWidth="1"/>
    <col min="5134" max="5134" width="10.69921875" style="1" customWidth="1"/>
    <col min="5135" max="5135" width="11.3984375" style="1" bestFit="1" customWidth="1"/>
    <col min="5136" max="5136" width="10.19921875" style="1" customWidth="1"/>
    <col min="5137" max="5137" width="14.69921875" style="1" customWidth="1"/>
    <col min="5138" max="5138" width="11.09765625" style="1" bestFit="1" customWidth="1"/>
    <col min="5139" max="5376" width="10.19921875" style="1"/>
    <col min="5377" max="5377" width="3.19921875" style="1" customWidth="1"/>
    <col min="5378" max="5378" width="39.8984375" style="1" bestFit="1" customWidth="1"/>
    <col min="5379" max="5379" width="27" style="1" customWidth="1"/>
    <col min="5380" max="5380" width="7.19921875" style="1" bestFit="1" customWidth="1"/>
    <col min="5381" max="5381" width="12.09765625" style="1" customWidth="1"/>
    <col min="5382" max="5382" width="10.69921875" style="1" customWidth="1"/>
    <col min="5383" max="5383" width="11.3984375" style="1" bestFit="1" customWidth="1"/>
    <col min="5384" max="5384" width="10.69921875" style="1" customWidth="1"/>
    <col min="5385" max="5386" width="0" style="1" hidden="1" customWidth="1"/>
    <col min="5387" max="5388" width="9.3984375" style="1" customWidth="1"/>
    <col min="5389" max="5389" width="11.3984375" style="1" bestFit="1" customWidth="1"/>
    <col min="5390" max="5390" width="10.69921875" style="1" customWidth="1"/>
    <col min="5391" max="5391" width="11.3984375" style="1" bestFit="1" customWidth="1"/>
    <col min="5392" max="5392" width="10.19921875" style="1" customWidth="1"/>
    <col min="5393" max="5393" width="14.69921875" style="1" customWidth="1"/>
    <col min="5394" max="5394" width="11.09765625" style="1" bestFit="1" customWidth="1"/>
    <col min="5395" max="5632" width="10.19921875" style="1"/>
    <col min="5633" max="5633" width="3.19921875" style="1" customWidth="1"/>
    <col min="5634" max="5634" width="39.8984375" style="1" bestFit="1" customWidth="1"/>
    <col min="5635" max="5635" width="27" style="1" customWidth="1"/>
    <col min="5636" max="5636" width="7.19921875" style="1" bestFit="1" customWidth="1"/>
    <col min="5637" max="5637" width="12.09765625" style="1" customWidth="1"/>
    <col min="5638" max="5638" width="10.69921875" style="1" customWidth="1"/>
    <col min="5639" max="5639" width="11.3984375" style="1" bestFit="1" customWidth="1"/>
    <col min="5640" max="5640" width="10.69921875" style="1" customWidth="1"/>
    <col min="5641" max="5642" width="0" style="1" hidden="1" customWidth="1"/>
    <col min="5643" max="5644" width="9.3984375" style="1" customWidth="1"/>
    <col min="5645" max="5645" width="11.3984375" style="1" bestFit="1" customWidth="1"/>
    <col min="5646" max="5646" width="10.69921875" style="1" customWidth="1"/>
    <col min="5647" max="5647" width="11.3984375" style="1" bestFit="1" customWidth="1"/>
    <col min="5648" max="5648" width="10.19921875" style="1" customWidth="1"/>
    <col min="5649" max="5649" width="14.69921875" style="1" customWidth="1"/>
    <col min="5650" max="5650" width="11.09765625" style="1" bestFit="1" customWidth="1"/>
    <col min="5651" max="5888" width="10.19921875" style="1"/>
    <col min="5889" max="5889" width="3.19921875" style="1" customWidth="1"/>
    <col min="5890" max="5890" width="39.8984375" style="1" bestFit="1" customWidth="1"/>
    <col min="5891" max="5891" width="27" style="1" customWidth="1"/>
    <col min="5892" max="5892" width="7.19921875" style="1" bestFit="1" customWidth="1"/>
    <col min="5893" max="5893" width="12.09765625" style="1" customWidth="1"/>
    <col min="5894" max="5894" width="10.69921875" style="1" customWidth="1"/>
    <col min="5895" max="5895" width="11.3984375" style="1" bestFit="1" customWidth="1"/>
    <col min="5896" max="5896" width="10.69921875" style="1" customWidth="1"/>
    <col min="5897" max="5898" width="0" style="1" hidden="1" customWidth="1"/>
    <col min="5899" max="5900" width="9.3984375" style="1" customWidth="1"/>
    <col min="5901" max="5901" width="11.3984375" style="1" bestFit="1" customWidth="1"/>
    <col min="5902" max="5902" width="10.69921875" style="1" customWidth="1"/>
    <col min="5903" max="5903" width="11.3984375" style="1" bestFit="1" customWidth="1"/>
    <col min="5904" max="5904" width="10.19921875" style="1" customWidth="1"/>
    <col min="5905" max="5905" width="14.69921875" style="1" customWidth="1"/>
    <col min="5906" max="5906" width="11.09765625" style="1" bestFit="1" customWidth="1"/>
    <col min="5907" max="6144" width="10.19921875" style="1"/>
    <col min="6145" max="6145" width="3.19921875" style="1" customWidth="1"/>
    <col min="6146" max="6146" width="39.8984375" style="1" bestFit="1" customWidth="1"/>
    <col min="6147" max="6147" width="27" style="1" customWidth="1"/>
    <col min="6148" max="6148" width="7.19921875" style="1" bestFit="1" customWidth="1"/>
    <col min="6149" max="6149" width="12.09765625" style="1" customWidth="1"/>
    <col min="6150" max="6150" width="10.69921875" style="1" customWidth="1"/>
    <col min="6151" max="6151" width="11.3984375" style="1" bestFit="1" customWidth="1"/>
    <col min="6152" max="6152" width="10.69921875" style="1" customWidth="1"/>
    <col min="6153" max="6154" width="0" style="1" hidden="1" customWidth="1"/>
    <col min="6155" max="6156" width="9.3984375" style="1" customWidth="1"/>
    <col min="6157" max="6157" width="11.3984375" style="1" bestFit="1" customWidth="1"/>
    <col min="6158" max="6158" width="10.69921875" style="1" customWidth="1"/>
    <col min="6159" max="6159" width="11.3984375" style="1" bestFit="1" customWidth="1"/>
    <col min="6160" max="6160" width="10.19921875" style="1" customWidth="1"/>
    <col min="6161" max="6161" width="14.69921875" style="1" customWidth="1"/>
    <col min="6162" max="6162" width="11.09765625" style="1" bestFit="1" customWidth="1"/>
    <col min="6163" max="6400" width="10.19921875" style="1"/>
    <col min="6401" max="6401" width="3.19921875" style="1" customWidth="1"/>
    <col min="6402" max="6402" width="39.8984375" style="1" bestFit="1" customWidth="1"/>
    <col min="6403" max="6403" width="27" style="1" customWidth="1"/>
    <col min="6404" max="6404" width="7.19921875" style="1" bestFit="1" customWidth="1"/>
    <col min="6405" max="6405" width="12.09765625" style="1" customWidth="1"/>
    <col min="6406" max="6406" width="10.69921875" style="1" customWidth="1"/>
    <col min="6407" max="6407" width="11.3984375" style="1" bestFit="1" customWidth="1"/>
    <col min="6408" max="6408" width="10.69921875" style="1" customWidth="1"/>
    <col min="6409" max="6410" width="0" style="1" hidden="1" customWidth="1"/>
    <col min="6411" max="6412" width="9.3984375" style="1" customWidth="1"/>
    <col min="6413" max="6413" width="11.3984375" style="1" bestFit="1" customWidth="1"/>
    <col min="6414" max="6414" width="10.69921875" style="1" customWidth="1"/>
    <col min="6415" max="6415" width="11.3984375" style="1" bestFit="1" customWidth="1"/>
    <col min="6416" max="6416" width="10.19921875" style="1" customWidth="1"/>
    <col min="6417" max="6417" width="14.69921875" style="1" customWidth="1"/>
    <col min="6418" max="6418" width="11.09765625" style="1" bestFit="1" customWidth="1"/>
    <col min="6419" max="6656" width="10.19921875" style="1"/>
    <col min="6657" max="6657" width="3.19921875" style="1" customWidth="1"/>
    <col min="6658" max="6658" width="39.8984375" style="1" bestFit="1" customWidth="1"/>
    <col min="6659" max="6659" width="27" style="1" customWidth="1"/>
    <col min="6660" max="6660" width="7.19921875" style="1" bestFit="1" customWidth="1"/>
    <col min="6661" max="6661" width="12.09765625" style="1" customWidth="1"/>
    <col min="6662" max="6662" width="10.69921875" style="1" customWidth="1"/>
    <col min="6663" max="6663" width="11.3984375" style="1" bestFit="1" customWidth="1"/>
    <col min="6664" max="6664" width="10.69921875" style="1" customWidth="1"/>
    <col min="6665" max="6666" width="0" style="1" hidden="1" customWidth="1"/>
    <col min="6667" max="6668" width="9.3984375" style="1" customWidth="1"/>
    <col min="6669" max="6669" width="11.3984375" style="1" bestFit="1" customWidth="1"/>
    <col min="6670" max="6670" width="10.69921875" style="1" customWidth="1"/>
    <col min="6671" max="6671" width="11.3984375" style="1" bestFit="1" customWidth="1"/>
    <col min="6672" max="6672" width="10.19921875" style="1" customWidth="1"/>
    <col min="6673" max="6673" width="14.69921875" style="1" customWidth="1"/>
    <col min="6674" max="6674" width="11.09765625" style="1" bestFit="1" customWidth="1"/>
    <col min="6675" max="6912" width="10.19921875" style="1"/>
    <col min="6913" max="6913" width="3.19921875" style="1" customWidth="1"/>
    <col min="6914" max="6914" width="39.8984375" style="1" bestFit="1" customWidth="1"/>
    <col min="6915" max="6915" width="27" style="1" customWidth="1"/>
    <col min="6916" max="6916" width="7.19921875" style="1" bestFit="1" customWidth="1"/>
    <col min="6917" max="6917" width="12.09765625" style="1" customWidth="1"/>
    <col min="6918" max="6918" width="10.69921875" style="1" customWidth="1"/>
    <col min="6919" max="6919" width="11.3984375" style="1" bestFit="1" customWidth="1"/>
    <col min="6920" max="6920" width="10.69921875" style="1" customWidth="1"/>
    <col min="6921" max="6922" width="0" style="1" hidden="1" customWidth="1"/>
    <col min="6923" max="6924" width="9.3984375" style="1" customWidth="1"/>
    <col min="6925" max="6925" width="11.3984375" style="1" bestFit="1" customWidth="1"/>
    <col min="6926" max="6926" width="10.69921875" style="1" customWidth="1"/>
    <col min="6927" max="6927" width="11.3984375" style="1" bestFit="1" customWidth="1"/>
    <col min="6928" max="6928" width="10.19921875" style="1" customWidth="1"/>
    <col min="6929" max="6929" width="14.69921875" style="1" customWidth="1"/>
    <col min="6930" max="6930" width="11.09765625" style="1" bestFit="1" customWidth="1"/>
    <col min="6931" max="7168" width="10.19921875" style="1"/>
    <col min="7169" max="7169" width="3.19921875" style="1" customWidth="1"/>
    <col min="7170" max="7170" width="39.8984375" style="1" bestFit="1" customWidth="1"/>
    <col min="7171" max="7171" width="27" style="1" customWidth="1"/>
    <col min="7172" max="7172" width="7.19921875" style="1" bestFit="1" customWidth="1"/>
    <col min="7173" max="7173" width="12.09765625" style="1" customWidth="1"/>
    <col min="7174" max="7174" width="10.69921875" style="1" customWidth="1"/>
    <col min="7175" max="7175" width="11.3984375" style="1" bestFit="1" customWidth="1"/>
    <col min="7176" max="7176" width="10.69921875" style="1" customWidth="1"/>
    <col min="7177" max="7178" width="0" style="1" hidden="1" customWidth="1"/>
    <col min="7179" max="7180" width="9.3984375" style="1" customWidth="1"/>
    <col min="7181" max="7181" width="11.3984375" style="1" bestFit="1" customWidth="1"/>
    <col min="7182" max="7182" width="10.69921875" style="1" customWidth="1"/>
    <col min="7183" max="7183" width="11.3984375" style="1" bestFit="1" customWidth="1"/>
    <col min="7184" max="7184" width="10.19921875" style="1" customWidth="1"/>
    <col min="7185" max="7185" width="14.69921875" style="1" customWidth="1"/>
    <col min="7186" max="7186" width="11.09765625" style="1" bestFit="1" customWidth="1"/>
    <col min="7187" max="7424" width="10.19921875" style="1"/>
    <col min="7425" max="7425" width="3.19921875" style="1" customWidth="1"/>
    <col min="7426" max="7426" width="39.8984375" style="1" bestFit="1" customWidth="1"/>
    <col min="7427" max="7427" width="27" style="1" customWidth="1"/>
    <col min="7428" max="7428" width="7.19921875" style="1" bestFit="1" customWidth="1"/>
    <col min="7429" max="7429" width="12.09765625" style="1" customWidth="1"/>
    <col min="7430" max="7430" width="10.69921875" style="1" customWidth="1"/>
    <col min="7431" max="7431" width="11.3984375" style="1" bestFit="1" customWidth="1"/>
    <col min="7432" max="7432" width="10.69921875" style="1" customWidth="1"/>
    <col min="7433" max="7434" width="0" style="1" hidden="1" customWidth="1"/>
    <col min="7435" max="7436" width="9.3984375" style="1" customWidth="1"/>
    <col min="7437" max="7437" width="11.3984375" style="1" bestFit="1" customWidth="1"/>
    <col min="7438" max="7438" width="10.69921875" style="1" customWidth="1"/>
    <col min="7439" max="7439" width="11.3984375" style="1" bestFit="1" customWidth="1"/>
    <col min="7440" max="7440" width="10.19921875" style="1" customWidth="1"/>
    <col min="7441" max="7441" width="14.69921875" style="1" customWidth="1"/>
    <col min="7442" max="7442" width="11.09765625" style="1" bestFit="1" customWidth="1"/>
    <col min="7443" max="7680" width="10.19921875" style="1"/>
    <col min="7681" max="7681" width="3.19921875" style="1" customWidth="1"/>
    <col min="7682" max="7682" width="39.8984375" style="1" bestFit="1" customWidth="1"/>
    <col min="7683" max="7683" width="27" style="1" customWidth="1"/>
    <col min="7684" max="7684" width="7.19921875" style="1" bestFit="1" customWidth="1"/>
    <col min="7685" max="7685" width="12.09765625" style="1" customWidth="1"/>
    <col min="7686" max="7686" width="10.69921875" style="1" customWidth="1"/>
    <col min="7687" max="7687" width="11.3984375" style="1" bestFit="1" customWidth="1"/>
    <col min="7688" max="7688" width="10.69921875" style="1" customWidth="1"/>
    <col min="7689" max="7690" width="0" style="1" hidden="1" customWidth="1"/>
    <col min="7691" max="7692" width="9.3984375" style="1" customWidth="1"/>
    <col min="7693" max="7693" width="11.3984375" style="1" bestFit="1" customWidth="1"/>
    <col min="7694" max="7694" width="10.69921875" style="1" customWidth="1"/>
    <col min="7695" max="7695" width="11.3984375" style="1" bestFit="1" customWidth="1"/>
    <col min="7696" max="7696" width="10.19921875" style="1" customWidth="1"/>
    <col min="7697" max="7697" width="14.69921875" style="1" customWidth="1"/>
    <col min="7698" max="7698" width="11.09765625" style="1" bestFit="1" customWidth="1"/>
    <col min="7699" max="7936" width="10.19921875" style="1"/>
    <col min="7937" max="7937" width="3.19921875" style="1" customWidth="1"/>
    <col min="7938" max="7938" width="39.8984375" style="1" bestFit="1" customWidth="1"/>
    <col min="7939" max="7939" width="27" style="1" customWidth="1"/>
    <col min="7940" max="7940" width="7.19921875" style="1" bestFit="1" customWidth="1"/>
    <col min="7941" max="7941" width="12.09765625" style="1" customWidth="1"/>
    <col min="7942" max="7942" width="10.69921875" style="1" customWidth="1"/>
    <col min="7943" max="7943" width="11.3984375" style="1" bestFit="1" customWidth="1"/>
    <col min="7944" max="7944" width="10.69921875" style="1" customWidth="1"/>
    <col min="7945" max="7946" width="0" style="1" hidden="1" customWidth="1"/>
    <col min="7947" max="7948" width="9.3984375" style="1" customWidth="1"/>
    <col min="7949" max="7949" width="11.3984375" style="1" bestFit="1" customWidth="1"/>
    <col min="7950" max="7950" width="10.69921875" style="1" customWidth="1"/>
    <col min="7951" max="7951" width="11.3984375" style="1" bestFit="1" customWidth="1"/>
    <col min="7952" max="7952" width="10.19921875" style="1" customWidth="1"/>
    <col min="7953" max="7953" width="14.69921875" style="1" customWidth="1"/>
    <col min="7954" max="7954" width="11.09765625" style="1" bestFit="1" customWidth="1"/>
    <col min="7955" max="8192" width="10.19921875" style="1"/>
    <col min="8193" max="8193" width="3.19921875" style="1" customWidth="1"/>
    <col min="8194" max="8194" width="39.8984375" style="1" bestFit="1" customWidth="1"/>
    <col min="8195" max="8195" width="27" style="1" customWidth="1"/>
    <col min="8196" max="8196" width="7.19921875" style="1" bestFit="1" customWidth="1"/>
    <col min="8197" max="8197" width="12.09765625" style="1" customWidth="1"/>
    <col min="8198" max="8198" width="10.69921875" style="1" customWidth="1"/>
    <col min="8199" max="8199" width="11.3984375" style="1" bestFit="1" customWidth="1"/>
    <col min="8200" max="8200" width="10.69921875" style="1" customWidth="1"/>
    <col min="8201" max="8202" width="0" style="1" hidden="1" customWidth="1"/>
    <col min="8203" max="8204" width="9.3984375" style="1" customWidth="1"/>
    <col min="8205" max="8205" width="11.3984375" style="1" bestFit="1" customWidth="1"/>
    <col min="8206" max="8206" width="10.69921875" style="1" customWidth="1"/>
    <col min="8207" max="8207" width="11.3984375" style="1" bestFit="1" customWidth="1"/>
    <col min="8208" max="8208" width="10.19921875" style="1" customWidth="1"/>
    <col min="8209" max="8209" width="14.69921875" style="1" customWidth="1"/>
    <col min="8210" max="8210" width="11.09765625" style="1" bestFit="1" customWidth="1"/>
    <col min="8211" max="8448" width="10.19921875" style="1"/>
    <col min="8449" max="8449" width="3.19921875" style="1" customWidth="1"/>
    <col min="8450" max="8450" width="39.8984375" style="1" bestFit="1" customWidth="1"/>
    <col min="8451" max="8451" width="27" style="1" customWidth="1"/>
    <col min="8452" max="8452" width="7.19921875" style="1" bestFit="1" customWidth="1"/>
    <col min="8453" max="8453" width="12.09765625" style="1" customWidth="1"/>
    <col min="8454" max="8454" width="10.69921875" style="1" customWidth="1"/>
    <col min="8455" max="8455" width="11.3984375" style="1" bestFit="1" customWidth="1"/>
    <col min="8456" max="8456" width="10.69921875" style="1" customWidth="1"/>
    <col min="8457" max="8458" width="0" style="1" hidden="1" customWidth="1"/>
    <col min="8459" max="8460" width="9.3984375" style="1" customWidth="1"/>
    <col min="8461" max="8461" width="11.3984375" style="1" bestFit="1" customWidth="1"/>
    <col min="8462" max="8462" width="10.69921875" style="1" customWidth="1"/>
    <col min="8463" max="8463" width="11.3984375" style="1" bestFit="1" customWidth="1"/>
    <col min="8464" max="8464" width="10.19921875" style="1" customWidth="1"/>
    <col min="8465" max="8465" width="14.69921875" style="1" customWidth="1"/>
    <col min="8466" max="8466" width="11.09765625" style="1" bestFit="1" customWidth="1"/>
    <col min="8467" max="8704" width="10.19921875" style="1"/>
    <col min="8705" max="8705" width="3.19921875" style="1" customWidth="1"/>
    <col min="8706" max="8706" width="39.8984375" style="1" bestFit="1" customWidth="1"/>
    <col min="8707" max="8707" width="27" style="1" customWidth="1"/>
    <col min="8708" max="8708" width="7.19921875" style="1" bestFit="1" customWidth="1"/>
    <col min="8709" max="8709" width="12.09765625" style="1" customWidth="1"/>
    <col min="8710" max="8710" width="10.69921875" style="1" customWidth="1"/>
    <col min="8711" max="8711" width="11.3984375" style="1" bestFit="1" customWidth="1"/>
    <col min="8712" max="8712" width="10.69921875" style="1" customWidth="1"/>
    <col min="8713" max="8714" width="0" style="1" hidden="1" customWidth="1"/>
    <col min="8715" max="8716" width="9.3984375" style="1" customWidth="1"/>
    <col min="8717" max="8717" width="11.3984375" style="1" bestFit="1" customWidth="1"/>
    <col min="8718" max="8718" width="10.69921875" style="1" customWidth="1"/>
    <col min="8719" max="8719" width="11.3984375" style="1" bestFit="1" customWidth="1"/>
    <col min="8720" max="8720" width="10.19921875" style="1" customWidth="1"/>
    <col min="8721" max="8721" width="14.69921875" style="1" customWidth="1"/>
    <col min="8722" max="8722" width="11.09765625" style="1" bestFit="1" customWidth="1"/>
    <col min="8723" max="8960" width="10.19921875" style="1"/>
    <col min="8961" max="8961" width="3.19921875" style="1" customWidth="1"/>
    <col min="8962" max="8962" width="39.8984375" style="1" bestFit="1" customWidth="1"/>
    <col min="8963" max="8963" width="27" style="1" customWidth="1"/>
    <col min="8964" max="8964" width="7.19921875" style="1" bestFit="1" customWidth="1"/>
    <col min="8965" max="8965" width="12.09765625" style="1" customWidth="1"/>
    <col min="8966" max="8966" width="10.69921875" style="1" customWidth="1"/>
    <col min="8967" max="8967" width="11.3984375" style="1" bestFit="1" customWidth="1"/>
    <col min="8968" max="8968" width="10.69921875" style="1" customWidth="1"/>
    <col min="8969" max="8970" width="0" style="1" hidden="1" customWidth="1"/>
    <col min="8971" max="8972" width="9.3984375" style="1" customWidth="1"/>
    <col min="8973" max="8973" width="11.3984375" style="1" bestFit="1" customWidth="1"/>
    <col min="8974" max="8974" width="10.69921875" style="1" customWidth="1"/>
    <col min="8975" max="8975" width="11.3984375" style="1" bestFit="1" customWidth="1"/>
    <col min="8976" max="8976" width="10.19921875" style="1" customWidth="1"/>
    <col min="8977" max="8977" width="14.69921875" style="1" customWidth="1"/>
    <col min="8978" max="8978" width="11.09765625" style="1" bestFit="1" customWidth="1"/>
    <col min="8979" max="9216" width="10.19921875" style="1"/>
    <col min="9217" max="9217" width="3.19921875" style="1" customWidth="1"/>
    <col min="9218" max="9218" width="39.8984375" style="1" bestFit="1" customWidth="1"/>
    <col min="9219" max="9219" width="27" style="1" customWidth="1"/>
    <col min="9220" max="9220" width="7.19921875" style="1" bestFit="1" customWidth="1"/>
    <col min="9221" max="9221" width="12.09765625" style="1" customWidth="1"/>
    <col min="9222" max="9222" width="10.69921875" style="1" customWidth="1"/>
    <col min="9223" max="9223" width="11.3984375" style="1" bestFit="1" customWidth="1"/>
    <col min="9224" max="9224" width="10.69921875" style="1" customWidth="1"/>
    <col min="9225" max="9226" width="0" style="1" hidden="1" customWidth="1"/>
    <col min="9227" max="9228" width="9.3984375" style="1" customWidth="1"/>
    <col min="9229" max="9229" width="11.3984375" style="1" bestFit="1" customWidth="1"/>
    <col min="9230" max="9230" width="10.69921875" style="1" customWidth="1"/>
    <col min="9231" max="9231" width="11.3984375" style="1" bestFit="1" customWidth="1"/>
    <col min="9232" max="9232" width="10.19921875" style="1" customWidth="1"/>
    <col min="9233" max="9233" width="14.69921875" style="1" customWidth="1"/>
    <col min="9234" max="9234" width="11.09765625" style="1" bestFit="1" customWidth="1"/>
    <col min="9235" max="9472" width="10.19921875" style="1"/>
    <col min="9473" max="9473" width="3.19921875" style="1" customWidth="1"/>
    <col min="9474" max="9474" width="39.8984375" style="1" bestFit="1" customWidth="1"/>
    <col min="9475" max="9475" width="27" style="1" customWidth="1"/>
    <col min="9476" max="9476" width="7.19921875" style="1" bestFit="1" customWidth="1"/>
    <col min="9477" max="9477" width="12.09765625" style="1" customWidth="1"/>
    <col min="9478" max="9478" width="10.69921875" style="1" customWidth="1"/>
    <col min="9479" max="9479" width="11.3984375" style="1" bestFit="1" customWidth="1"/>
    <col min="9480" max="9480" width="10.69921875" style="1" customWidth="1"/>
    <col min="9481" max="9482" width="0" style="1" hidden="1" customWidth="1"/>
    <col min="9483" max="9484" width="9.3984375" style="1" customWidth="1"/>
    <col min="9485" max="9485" width="11.3984375" style="1" bestFit="1" customWidth="1"/>
    <col min="9486" max="9486" width="10.69921875" style="1" customWidth="1"/>
    <col min="9487" max="9487" width="11.3984375" style="1" bestFit="1" customWidth="1"/>
    <col min="9488" max="9488" width="10.19921875" style="1" customWidth="1"/>
    <col min="9489" max="9489" width="14.69921875" style="1" customWidth="1"/>
    <col min="9490" max="9490" width="11.09765625" style="1" bestFit="1" customWidth="1"/>
    <col min="9491" max="9728" width="10.19921875" style="1"/>
    <col min="9729" max="9729" width="3.19921875" style="1" customWidth="1"/>
    <col min="9730" max="9730" width="39.8984375" style="1" bestFit="1" customWidth="1"/>
    <col min="9731" max="9731" width="27" style="1" customWidth="1"/>
    <col min="9732" max="9732" width="7.19921875" style="1" bestFit="1" customWidth="1"/>
    <col min="9733" max="9733" width="12.09765625" style="1" customWidth="1"/>
    <col min="9734" max="9734" width="10.69921875" style="1" customWidth="1"/>
    <col min="9735" max="9735" width="11.3984375" style="1" bestFit="1" customWidth="1"/>
    <col min="9736" max="9736" width="10.69921875" style="1" customWidth="1"/>
    <col min="9737" max="9738" width="0" style="1" hidden="1" customWidth="1"/>
    <col min="9739" max="9740" width="9.3984375" style="1" customWidth="1"/>
    <col min="9741" max="9741" width="11.3984375" style="1" bestFit="1" customWidth="1"/>
    <col min="9742" max="9742" width="10.69921875" style="1" customWidth="1"/>
    <col min="9743" max="9743" width="11.3984375" style="1" bestFit="1" customWidth="1"/>
    <col min="9744" max="9744" width="10.19921875" style="1" customWidth="1"/>
    <col min="9745" max="9745" width="14.69921875" style="1" customWidth="1"/>
    <col min="9746" max="9746" width="11.09765625" style="1" bestFit="1" customWidth="1"/>
    <col min="9747" max="9984" width="10.19921875" style="1"/>
    <col min="9985" max="9985" width="3.19921875" style="1" customWidth="1"/>
    <col min="9986" max="9986" width="39.8984375" style="1" bestFit="1" customWidth="1"/>
    <col min="9987" max="9987" width="27" style="1" customWidth="1"/>
    <col min="9988" max="9988" width="7.19921875" style="1" bestFit="1" customWidth="1"/>
    <col min="9989" max="9989" width="12.09765625" style="1" customWidth="1"/>
    <col min="9990" max="9990" width="10.69921875" style="1" customWidth="1"/>
    <col min="9991" max="9991" width="11.3984375" style="1" bestFit="1" customWidth="1"/>
    <col min="9992" max="9992" width="10.69921875" style="1" customWidth="1"/>
    <col min="9993" max="9994" width="0" style="1" hidden="1" customWidth="1"/>
    <col min="9995" max="9996" width="9.3984375" style="1" customWidth="1"/>
    <col min="9997" max="9997" width="11.3984375" style="1" bestFit="1" customWidth="1"/>
    <col min="9998" max="9998" width="10.69921875" style="1" customWidth="1"/>
    <col min="9999" max="9999" width="11.3984375" style="1" bestFit="1" customWidth="1"/>
    <col min="10000" max="10000" width="10.19921875" style="1" customWidth="1"/>
    <col min="10001" max="10001" width="14.69921875" style="1" customWidth="1"/>
    <col min="10002" max="10002" width="11.09765625" style="1" bestFit="1" customWidth="1"/>
    <col min="10003" max="10240" width="10.19921875" style="1"/>
    <col min="10241" max="10241" width="3.19921875" style="1" customWidth="1"/>
    <col min="10242" max="10242" width="39.8984375" style="1" bestFit="1" customWidth="1"/>
    <col min="10243" max="10243" width="27" style="1" customWidth="1"/>
    <col min="10244" max="10244" width="7.19921875" style="1" bestFit="1" customWidth="1"/>
    <col min="10245" max="10245" width="12.09765625" style="1" customWidth="1"/>
    <col min="10246" max="10246" width="10.69921875" style="1" customWidth="1"/>
    <col min="10247" max="10247" width="11.3984375" style="1" bestFit="1" customWidth="1"/>
    <col min="10248" max="10248" width="10.69921875" style="1" customWidth="1"/>
    <col min="10249" max="10250" width="0" style="1" hidden="1" customWidth="1"/>
    <col min="10251" max="10252" width="9.3984375" style="1" customWidth="1"/>
    <col min="10253" max="10253" width="11.3984375" style="1" bestFit="1" customWidth="1"/>
    <col min="10254" max="10254" width="10.69921875" style="1" customWidth="1"/>
    <col min="10255" max="10255" width="11.3984375" style="1" bestFit="1" customWidth="1"/>
    <col min="10256" max="10256" width="10.19921875" style="1" customWidth="1"/>
    <col min="10257" max="10257" width="14.69921875" style="1" customWidth="1"/>
    <col min="10258" max="10258" width="11.09765625" style="1" bestFit="1" customWidth="1"/>
    <col min="10259" max="10496" width="10.19921875" style="1"/>
    <col min="10497" max="10497" width="3.19921875" style="1" customWidth="1"/>
    <col min="10498" max="10498" width="39.8984375" style="1" bestFit="1" customWidth="1"/>
    <col min="10499" max="10499" width="27" style="1" customWidth="1"/>
    <col min="10500" max="10500" width="7.19921875" style="1" bestFit="1" customWidth="1"/>
    <col min="10501" max="10501" width="12.09765625" style="1" customWidth="1"/>
    <col min="10502" max="10502" width="10.69921875" style="1" customWidth="1"/>
    <col min="10503" max="10503" width="11.3984375" style="1" bestFit="1" customWidth="1"/>
    <col min="10504" max="10504" width="10.69921875" style="1" customWidth="1"/>
    <col min="10505" max="10506" width="0" style="1" hidden="1" customWidth="1"/>
    <col min="10507" max="10508" width="9.3984375" style="1" customWidth="1"/>
    <col min="10509" max="10509" width="11.3984375" style="1" bestFit="1" customWidth="1"/>
    <col min="10510" max="10510" width="10.69921875" style="1" customWidth="1"/>
    <col min="10511" max="10511" width="11.3984375" style="1" bestFit="1" customWidth="1"/>
    <col min="10512" max="10512" width="10.19921875" style="1" customWidth="1"/>
    <col min="10513" max="10513" width="14.69921875" style="1" customWidth="1"/>
    <col min="10514" max="10514" width="11.09765625" style="1" bestFit="1" customWidth="1"/>
    <col min="10515" max="10752" width="10.19921875" style="1"/>
    <col min="10753" max="10753" width="3.19921875" style="1" customWidth="1"/>
    <col min="10754" max="10754" width="39.8984375" style="1" bestFit="1" customWidth="1"/>
    <col min="10755" max="10755" width="27" style="1" customWidth="1"/>
    <col min="10756" max="10756" width="7.19921875" style="1" bestFit="1" customWidth="1"/>
    <col min="10757" max="10757" width="12.09765625" style="1" customWidth="1"/>
    <col min="10758" max="10758" width="10.69921875" style="1" customWidth="1"/>
    <col min="10759" max="10759" width="11.3984375" style="1" bestFit="1" customWidth="1"/>
    <col min="10760" max="10760" width="10.69921875" style="1" customWidth="1"/>
    <col min="10761" max="10762" width="0" style="1" hidden="1" customWidth="1"/>
    <col min="10763" max="10764" width="9.3984375" style="1" customWidth="1"/>
    <col min="10765" max="10765" width="11.3984375" style="1" bestFit="1" customWidth="1"/>
    <col min="10766" max="10766" width="10.69921875" style="1" customWidth="1"/>
    <col min="10767" max="10767" width="11.3984375" style="1" bestFit="1" customWidth="1"/>
    <col min="10768" max="10768" width="10.19921875" style="1" customWidth="1"/>
    <col min="10769" max="10769" width="14.69921875" style="1" customWidth="1"/>
    <col min="10770" max="10770" width="11.09765625" style="1" bestFit="1" customWidth="1"/>
    <col min="10771" max="11008" width="10.19921875" style="1"/>
    <col min="11009" max="11009" width="3.19921875" style="1" customWidth="1"/>
    <col min="11010" max="11010" width="39.8984375" style="1" bestFit="1" customWidth="1"/>
    <col min="11011" max="11011" width="27" style="1" customWidth="1"/>
    <col min="11012" max="11012" width="7.19921875" style="1" bestFit="1" customWidth="1"/>
    <col min="11013" max="11013" width="12.09765625" style="1" customWidth="1"/>
    <col min="11014" max="11014" width="10.69921875" style="1" customWidth="1"/>
    <col min="11015" max="11015" width="11.3984375" style="1" bestFit="1" customWidth="1"/>
    <col min="11016" max="11016" width="10.69921875" style="1" customWidth="1"/>
    <col min="11017" max="11018" width="0" style="1" hidden="1" customWidth="1"/>
    <col min="11019" max="11020" width="9.3984375" style="1" customWidth="1"/>
    <col min="11021" max="11021" width="11.3984375" style="1" bestFit="1" customWidth="1"/>
    <col min="11022" max="11022" width="10.69921875" style="1" customWidth="1"/>
    <col min="11023" max="11023" width="11.3984375" style="1" bestFit="1" customWidth="1"/>
    <col min="11024" max="11024" width="10.19921875" style="1" customWidth="1"/>
    <col min="11025" max="11025" width="14.69921875" style="1" customWidth="1"/>
    <col min="11026" max="11026" width="11.09765625" style="1" bestFit="1" customWidth="1"/>
    <col min="11027" max="11264" width="10.19921875" style="1"/>
    <col min="11265" max="11265" width="3.19921875" style="1" customWidth="1"/>
    <col min="11266" max="11266" width="39.8984375" style="1" bestFit="1" customWidth="1"/>
    <col min="11267" max="11267" width="27" style="1" customWidth="1"/>
    <col min="11268" max="11268" width="7.19921875" style="1" bestFit="1" customWidth="1"/>
    <col min="11269" max="11269" width="12.09765625" style="1" customWidth="1"/>
    <col min="11270" max="11270" width="10.69921875" style="1" customWidth="1"/>
    <col min="11271" max="11271" width="11.3984375" style="1" bestFit="1" customWidth="1"/>
    <col min="11272" max="11272" width="10.69921875" style="1" customWidth="1"/>
    <col min="11273" max="11274" width="0" style="1" hidden="1" customWidth="1"/>
    <col min="11275" max="11276" width="9.3984375" style="1" customWidth="1"/>
    <col min="11277" max="11277" width="11.3984375" style="1" bestFit="1" customWidth="1"/>
    <col min="11278" max="11278" width="10.69921875" style="1" customWidth="1"/>
    <col min="11279" max="11279" width="11.3984375" style="1" bestFit="1" customWidth="1"/>
    <col min="11280" max="11280" width="10.19921875" style="1" customWidth="1"/>
    <col min="11281" max="11281" width="14.69921875" style="1" customWidth="1"/>
    <col min="11282" max="11282" width="11.09765625" style="1" bestFit="1" customWidth="1"/>
    <col min="11283" max="11520" width="10.19921875" style="1"/>
    <col min="11521" max="11521" width="3.19921875" style="1" customWidth="1"/>
    <col min="11522" max="11522" width="39.8984375" style="1" bestFit="1" customWidth="1"/>
    <col min="11523" max="11523" width="27" style="1" customWidth="1"/>
    <col min="11524" max="11524" width="7.19921875" style="1" bestFit="1" customWidth="1"/>
    <col min="11525" max="11525" width="12.09765625" style="1" customWidth="1"/>
    <col min="11526" max="11526" width="10.69921875" style="1" customWidth="1"/>
    <col min="11527" max="11527" width="11.3984375" style="1" bestFit="1" customWidth="1"/>
    <col min="11528" max="11528" width="10.69921875" style="1" customWidth="1"/>
    <col min="11529" max="11530" width="0" style="1" hidden="1" customWidth="1"/>
    <col min="11531" max="11532" width="9.3984375" style="1" customWidth="1"/>
    <col min="11533" max="11533" width="11.3984375" style="1" bestFit="1" customWidth="1"/>
    <col min="11534" max="11534" width="10.69921875" style="1" customWidth="1"/>
    <col min="11535" max="11535" width="11.3984375" style="1" bestFit="1" customWidth="1"/>
    <col min="11536" max="11536" width="10.19921875" style="1" customWidth="1"/>
    <col min="11537" max="11537" width="14.69921875" style="1" customWidth="1"/>
    <col min="11538" max="11538" width="11.09765625" style="1" bestFit="1" customWidth="1"/>
    <col min="11539" max="11776" width="10.19921875" style="1"/>
    <col min="11777" max="11777" width="3.19921875" style="1" customWidth="1"/>
    <col min="11778" max="11778" width="39.8984375" style="1" bestFit="1" customWidth="1"/>
    <col min="11779" max="11779" width="27" style="1" customWidth="1"/>
    <col min="11780" max="11780" width="7.19921875" style="1" bestFit="1" customWidth="1"/>
    <col min="11781" max="11781" width="12.09765625" style="1" customWidth="1"/>
    <col min="11782" max="11782" width="10.69921875" style="1" customWidth="1"/>
    <col min="11783" max="11783" width="11.3984375" style="1" bestFit="1" customWidth="1"/>
    <col min="11784" max="11784" width="10.69921875" style="1" customWidth="1"/>
    <col min="11785" max="11786" width="0" style="1" hidden="1" customWidth="1"/>
    <col min="11787" max="11788" width="9.3984375" style="1" customWidth="1"/>
    <col min="11789" max="11789" width="11.3984375" style="1" bestFit="1" customWidth="1"/>
    <col min="11790" max="11790" width="10.69921875" style="1" customWidth="1"/>
    <col min="11791" max="11791" width="11.3984375" style="1" bestFit="1" customWidth="1"/>
    <col min="11792" max="11792" width="10.19921875" style="1" customWidth="1"/>
    <col min="11793" max="11793" width="14.69921875" style="1" customWidth="1"/>
    <col min="11794" max="11794" width="11.09765625" style="1" bestFit="1" customWidth="1"/>
    <col min="11795" max="12032" width="10.19921875" style="1"/>
    <col min="12033" max="12033" width="3.19921875" style="1" customWidth="1"/>
    <col min="12034" max="12034" width="39.8984375" style="1" bestFit="1" customWidth="1"/>
    <col min="12035" max="12035" width="27" style="1" customWidth="1"/>
    <col min="12036" max="12036" width="7.19921875" style="1" bestFit="1" customWidth="1"/>
    <col min="12037" max="12037" width="12.09765625" style="1" customWidth="1"/>
    <col min="12038" max="12038" width="10.69921875" style="1" customWidth="1"/>
    <col min="12039" max="12039" width="11.3984375" style="1" bestFit="1" customWidth="1"/>
    <col min="12040" max="12040" width="10.69921875" style="1" customWidth="1"/>
    <col min="12041" max="12042" width="0" style="1" hidden="1" customWidth="1"/>
    <col min="12043" max="12044" width="9.3984375" style="1" customWidth="1"/>
    <col min="12045" max="12045" width="11.3984375" style="1" bestFit="1" customWidth="1"/>
    <col min="12046" max="12046" width="10.69921875" style="1" customWidth="1"/>
    <col min="12047" max="12047" width="11.3984375" style="1" bestFit="1" customWidth="1"/>
    <col min="12048" max="12048" width="10.19921875" style="1" customWidth="1"/>
    <col min="12049" max="12049" width="14.69921875" style="1" customWidth="1"/>
    <col min="12050" max="12050" width="11.09765625" style="1" bestFit="1" customWidth="1"/>
    <col min="12051" max="12288" width="10.19921875" style="1"/>
    <col min="12289" max="12289" width="3.19921875" style="1" customWidth="1"/>
    <col min="12290" max="12290" width="39.8984375" style="1" bestFit="1" customWidth="1"/>
    <col min="12291" max="12291" width="27" style="1" customWidth="1"/>
    <col min="12292" max="12292" width="7.19921875" style="1" bestFit="1" customWidth="1"/>
    <col min="12293" max="12293" width="12.09765625" style="1" customWidth="1"/>
    <col min="12294" max="12294" width="10.69921875" style="1" customWidth="1"/>
    <col min="12295" max="12295" width="11.3984375" style="1" bestFit="1" customWidth="1"/>
    <col min="12296" max="12296" width="10.69921875" style="1" customWidth="1"/>
    <col min="12297" max="12298" width="0" style="1" hidden="1" customWidth="1"/>
    <col min="12299" max="12300" width="9.3984375" style="1" customWidth="1"/>
    <col min="12301" max="12301" width="11.3984375" style="1" bestFit="1" customWidth="1"/>
    <col min="12302" max="12302" width="10.69921875" style="1" customWidth="1"/>
    <col min="12303" max="12303" width="11.3984375" style="1" bestFit="1" customWidth="1"/>
    <col min="12304" max="12304" width="10.19921875" style="1" customWidth="1"/>
    <col min="12305" max="12305" width="14.69921875" style="1" customWidth="1"/>
    <col min="12306" max="12306" width="11.09765625" style="1" bestFit="1" customWidth="1"/>
    <col min="12307" max="12544" width="10.19921875" style="1"/>
    <col min="12545" max="12545" width="3.19921875" style="1" customWidth="1"/>
    <col min="12546" max="12546" width="39.8984375" style="1" bestFit="1" customWidth="1"/>
    <col min="12547" max="12547" width="27" style="1" customWidth="1"/>
    <col min="12548" max="12548" width="7.19921875" style="1" bestFit="1" customWidth="1"/>
    <col min="12549" max="12549" width="12.09765625" style="1" customWidth="1"/>
    <col min="12550" max="12550" width="10.69921875" style="1" customWidth="1"/>
    <col min="12551" max="12551" width="11.3984375" style="1" bestFit="1" customWidth="1"/>
    <col min="12552" max="12552" width="10.69921875" style="1" customWidth="1"/>
    <col min="12553" max="12554" width="0" style="1" hidden="1" customWidth="1"/>
    <col min="12555" max="12556" width="9.3984375" style="1" customWidth="1"/>
    <col min="12557" max="12557" width="11.3984375" style="1" bestFit="1" customWidth="1"/>
    <col min="12558" max="12558" width="10.69921875" style="1" customWidth="1"/>
    <col min="12559" max="12559" width="11.3984375" style="1" bestFit="1" customWidth="1"/>
    <col min="12560" max="12560" width="10.19921875" style="1" customWidth="1"/>
    <col min="12561" max="12561" width="14.69921875" style="1" customWidth="1"/>
    <col min="12562" max="12562" width="11.09765625" style="1" bestFit="1" customWidth="1"/>
    <col min="12563" max="12800" width="10.19921875" style="1"/>
    <col min="12801" max="12801" width="3.19921875" style="1" customWidth="1"/>
    <col min="12802" max="12802" width="39.8984375" style="1" bestFit="1" customWidth="1"/>
    <col min="12803" max="12803" width="27" style="1" customWidth="1"/>
    <col min="12804" max="12804" width="7.19921875" style="1" bestFit="1" customWidth="1"/>
    <col min="12805" max="12805" width="12.09765625" style="1" customWidth="1"/>
    <col min="12806" max="12806" width="10.69921875" style="1" customWidth="1"/>
    <col min="12807" max="12807" width="11.3984375" style="1" bestFit="1" customWidth="1"/>
    <col min="12808" max="12808" width="10.69921875" style="1" customWidth="1"/>
    <col min="12809" max="12810" width="0" style="1" hidden="1" customWidth="1"/>
    <col min="12811" max="12812" width="9.3984375" style="1" customWidth="1"/>
    <col min="12813" max="12813" width="11.3984375" style="1" bestFit="1" customWidth="1"/>
    <col min="12814" max="12814" width="10.69921875" style="1" customWidth="1"/>
    <col min="12815" max="12815" width="11.3984375" style="1" bestFit="1" customWidth="1"/>
    <col min="12816" max="12816" width="10.19921875" style="1" customWidth="1"/>
    <col min="12817" max="12817" width="14.69921875" style="1" customWidth="1"/>
    <col min="12818" max="12818" width="11.09765625" style="1" bestFit="1" customWidth="1"/>
    <col min="12819" max="13056" width="10.19921875" style="1"/>
    <col min="13057" max="13057" width="3.19921875" style="1" customWidth="1"/>
    <col min="13058" max="13058" width="39.8984375" style="1" bestFit="1" customWidth="1"/>
    <col min="13059" max="13059" width="27" style="1" customWidth="1"/>
    <col min="13060" max="13060" width="7.19921875" style="1" bestFit="1" customWidth="1"/>
    <col min="13061" max="13061" width="12.09765625" style="1" customWidth="1"/>
    <col min="13062" max="13062" width="10.69921875" style="1" customWidth="1"/>
    <col min="13063" max="13063" width="11.3984375" style="1" bestFit="1" customWidth="1"/>
    <col min="13064" max="13064" width="10.69921875" style="1" customWidth="1"/>
    <col min="13065" max="13066" width="0" style="1" hidden="1" customWidth="1"/>
    <col min="13067" max="13068" width="9.3984375" style="1" customWidth="1"/>
    <col min="13069" max="13069" width="11.3984375" style="1" bestFit="1" customWidth="1"/>
    <col min="13070" max="13070" width="10.69921875" style="1" customWidth="1"/>
    <col min="13071" max="13071" width="11.3984375" style="1" bestFit="1" customWidth="1"/>
    <col min="13072" max="13072" width="10.19921875" style="1" customWidth="1"/>
    <col min="13073" max="13073" width="14.69921875" style="1" customWidth="1"/>
    <col min="13074" max="13074" width="11.09765625" style="1" bestFit="1" customWidth="1"/>
    <col min="13075" max="13312" width="10.19921875" style="1"/>
    <col min="13313" max="13313" width="3.19921875" style="1" customWidth="1"/>
    <col min="13314" max="13314" width="39.8984375" style="1" bestFit="1" customWidth="1"/>
    <col min="13315" max="13315" width="27" style="1" customWidth="1"/>
    <col min="13316" max="13316" width="7.19921875" style="1" bestFit="1" customWidth="1"/>
    <col min="13317" max="13317" width="12.09765625" style="1" customWidth="1"/>
    <col min="13318" max="13318" width="10.69921875" style="1" customWidth="1"/>
    <col min="13319" max="13319" width="11.3984375" style="1" bestFit="1" customWidth="1"/>
    <col min="13320" max="13320" width="10.69921875" style="1" customWidth="1"/>
    <col min="13321" max="13322" width="0" style="1" hidden="1" customWidth="1"/>
    <col min="13323" max="13324" width="9.3984375" style="1" customWidth="1"/>
    <col min="13325" max="13325" width="11.3984375" style="1" bestFit="1" customWidth="1"/>
    <col min="13326" max="13326" width="10.69921875" style="1" customWidth="1"/>
    <col min="13327" max="13327" width="11.3984375" style="1" bestFit="1" customWidth="1"/>
    <col min="13328" max="13328" width="10.19921875" style="1" customWidth="1"/>
    <col min="13329" max="13329" width="14.69921875" style="1" customWidth="1"/>
    <col min="13330" max="13330" width="11.09765625" style="1" bestFit="1" customWidth="1"/>
    <col min="13331" max="13568" width="10.19921875" style="1"/>
    <col min="13569" max="13569" width="3.19921875" style="1" customWidth="1"/>
    <col min="13570" max="13570" width="39.8984375" style="1" bestFit="1" customWidth="1"/>
    <col min="13571" max="13571" width="27" style="1" customWidth="1"/>
    <col min="13572" max="13572" width="7.19921875" style="1" bestFit="1" customWidth="1"/>
    <col min="13573" max="13573" width="12.09765625" style="1" customWidth="1"/>
    <col min="13574" max="13574" width="10.69921875" style="1" customWidth="1"/>
    <col min="13575" max="13575" width="11.3984375" style="1" bestFit="1" customWidth="1"/>
    <col min="13576" max="13576" width="10.69921875" style="1" customWidth="1"/>
    <col min="13577" max="13578" width="0" style="1" hidden="1" customWidth="1"/>
    <col min="13579" max="13580" width="9.3984375" style="1" customWidth="1"/>
    <col min="13581" max="13581" width="11.3984375" style="1" bestFit="1" customWidth="1"/>
    <col min="13582" max="13582" width="10.69921875" style="1" customWidth="1"/>
    <col min="13583" max="13583" width="11.3984375" style="1" bestFit="1" customWidth="1"/>
    <col min="13584" max="13584" width="10.19921875" style="1" customWidth="1"/>
    <col min="13585" max="13585" width="14.69921875" style="1" customWidth="1"/>
    <col min="13586" max="13586" width="11.09765625" style="1" bestFit="1" customWidth="1"/>
    <col min="13587" max="13824" width="10.19921875" style="1"/>
    <col min="13825" max="13825" width="3.19921875" style="1" customWidth="1"/>
    <col min="13826" max="13826" width="39.8984375" style="1" bestFit="1" customWidth="1"/>
    <col min="13827" max="13827" width="27" style="1" customWidth="1"/>
    <col min="13828" max="13828" width="7.19921875" style="1" bestFit="1" customWidth="1"/>
    <col min="13829" max="13829" width="12.09765625" style="1" customWidth="1"/>
    <col min="13830" max="13830" width="10.69921875" style="1" customWidth="1"/>
    <col min="13831" max="13831" width="11.3984375" style="1" bestFit="1" customWidth="1"/>
    <col min="13832" max="13832" width="10.69921875" style="1" customWidth="1"/>
    <col min="13833" max="13834" width="0" style="1" hidden="1" customWidth="1"/>
    <col min="13835" max="13836" width="9.3984375" style="1" customWidth="1"/>
    <col min="13837" max="13837" width="11.3984375" style="1" bestFit="1" customWidth="1"/>
    <col min="13838" max="13838" width="10.69921875" style="1" customWidth="1"/>
    <col min="13839" max="13839" width="11.3984375" style="1" bestFit="1" customWidth="1"/>
    <col min="13840" max="13840" width="10.19921875" style="1" customWidth="1"/>
    <col min="13841" max="13841" width="14.69921875" style="1" customWidth="1"/>
    <col min="13842" max="13842" width="11.09765625" style="1" bestFit="1" customWidth="1"/>
    <col min="13843" max="14080" width="10.19921875" style="1"/>
    <col min="14081" max="14081" width="3.19921875" style="1" customWidth="1"/>
    <col min="14082" max="14082" width="39.8984375" style="1" bestFit="1" customWidth="1"/>
    <col min="14083" max="14083" width="27" style="1" customWidth="1"/>
    <col min="14084" max="14084" width="7.19921875" style="1" bestFit="1" customWidth="1"/>
    <col min="14085" max="14085" width="12.09765625" style="1" customWidth="1"/>
    <col min="14086" max="14086" width="10.69921875" style="1" customWidth="1"/>
    <col min="14087" max="14087" width="11.3984375" style="1" bestFit="1" customWidth="1"/>
    <col min="14088" max="14088" width="10.69921875" style="1" customWidth="1"/>
    <col min="14089" max="14090" width="0" style="1" hidden="1" customWidth="1"/>
    <col min="14091" max="14092" width="9.3984375" style="1" customWidth="1"/>
    <col min="14093" max="14093" width="11.3984375" style="1" bestFit="1" customWidth="1"/>
    <col min="14094" max="14094" width="10.69921875" style="1" customWidth="1"/>
    <col min="14095" max="14095" width="11.3984375" style="1" bestFit="1" customWidth="1"/>
    <col min="14096" max="14096" width="10.19921875" style="1" customWidth="1"/>
    <col min="14097" max="14097" width="14.69921875" style="1" customWidth="1"/>
    <col min="14098" max="14098" width="11.09765625" style="1" bestFit="1" customWidth="1"/>
    <col min="14099" max="14336" width="10.19921875" style="1"/>
    <col min="14337" max="14337" width="3.19921875" style="1" customWidth="1"/>
    <col min="14338" max="14338" width="39.8984375" style="1" bestFit="1" customWidth="1"/>
    <col min="14339" max="14339" width="27" style="1" customWidth="1"/>
    <col min="14340" max="14340" width="7.19921875" style="1" bestFit="1" customWidth="1"/>
    <col min="14341" max="14341" width="12.09765625" style="1" customWidth="1"/>
    <col min="14342" max="14342" width="10.69921875" style="1" customWidth="1"/>
    <col min="14343" max="14343" width="11.3984375" style="1" bestFit="1" customWidth="1"/>
    <col min="14344" max="14344" width="10.69921875" style="1" customWidth="1"/>
    <col min="14345" max="14346" width="0" style="1" hidden="1" customWidth="1"/>
    <col min="14347" max="14348" width="9.3984375" style="1" customWidth="1"/>
    <col min="14349" max="14349" width="11.3984375" style="1" bestFit="1" customWidth="1"/>
    <col min="14350" max="14350" width="10.69921875" style="1" customWidth="1"/>
    <col min="14351" max="14351" width="11.3984375" style="1" bestFit="1" customWidth="1"/>
    <col min="14352" max="14352" width="10.19921875" style="1" customWidth="1"/>
    <col min="14353" max="14353" width="14.69921875" style="1" customWidth="1"/>
    <col min="14354" max="14354" width="11.09765625" style="1" bestFit="1" customWidth="1"/>
    <col min="14355" max="14592" width="10.19921875" style="1"/>
    <col min="14593" max="14593" width="3.19921875" style="1" customWidth="1"/>
    <col min="14594" max="14594" width="39.8984375" style="1" bestFit="1" customWidth="1"/>
    <col min="14595" max="14595" width="27" style="1" customWidth="1"/>
    <col min="14596" max="14596" width="7.19921875" style="1" bestFit="1" customWidth="1"/>
    <col min="14597" max="14597" width="12.09765625" style="1" customWidth="1"/>
    <col min="14598" max="14598" width="10.69921875" style="1" customWidth="1"/>
    <col min="14599" max="14599" width="11.3984375" style="1" bestFit="1" customWidth="1"/>
    <col min="14600" max="14600" width="10.69921875" style="1" customWidth="1"/>
    <col min="14601" max="14602" width="0" style="1" hidden="1" customWidth="1"/>
    <col min="14603" max="14604" width="9.3984375" style="1" customWidth="1"/>
    <col min="14605" max="14605" width="11.3984375" style="1" bestFit="1" customWidth="1"/>
    <col min="14606" max="14606" width="10.69921875" style="1" customWidth="1"/>
    <col min="14607" max="14607" width="11.3984375" style="1" bestFit="1" customWidth="1"/>
    <col min="14608" max="14608" width="10.19921875" style="1" customWidth="1"/>
    <col min="14609" max="14609" width="14.69921875" style="1" customWidth="1"/>
    <col min="14610" max="14610" width="11.09765625" style="1" bestFit="1" customWidth="1"/>
    <col min="14611" max="14848" width="10.19921875" style="1"/>
    <col min="14849" max="14849" width="3.19921875" style="1" customWidth="1"/>
    <col min="14850" max="14850" width="39.8984375" style="1" bestFit="1" customWidth="1"/>
    <col min="14851" max="14851" width="27" style="1" customWidth="1"/>
    <col min="14852" max="14852" width="7.19921875" style="1" bestFit="1" customWidth="1"/>
    <col min="14853" max="14853" width="12.09765625" style="1" customWidth="1"/>
    <col min="14854" max="14854" width="10.69921875" style="1" customWidth="1"/>
    <col min="14855" max="14855" width="11.3984375" style="1" bestFit="1" customWidth="1"/>
    <col min="14856" max="14856" width="10.69921875" style="1" customWidth="1"/>
    <col min="14857" max="14858" width="0" style="1" hidden="1" customWidth="1"/>
    <col min="14859" max="14860" width="9.3984375" style="1" customWidth="1"/>
    <col min="14861" max="14861" width="11.3984375" style="1" bestFit="1" customWidth="1"/>
    <col min="14862" max="14862" width="10.69921875" style="1" customWidth="1"/>
    <col min="14863" max="14863" width="11.3984375" style="1" bestFit="1" customWidth="1"/>
    <col min="14864" max="14864" width="10.19921875" style="1" customWidth="1"/>
    <col min="14865" max="14865" width="14.69921875" style="1" customWidth="1"/>
    <col min="14866" max="14866" width="11.09765625" style="1" bestFit="1" customWidth="1"/>
    <col min="14867" max="15104" width="10.19921875" style="1"/>
    <col min="15105" max="15105" width="3.19921875" style="1" customWidth="1"/>
    <col min="15106" max="15106" width="39.8984375" style="1" bestFit="1" customWidth="1"/>
    <col min="15107" max="15107" width="27" style="1" customWidth="1"/>
    <col min="15108" max="15108" width="7.19921875" style="1" bestFit="1" customWidth="1"/>
    <col min="15109" max="15109" width="12.09765625" style="1" customWidth="1"/>
    <col min="15110" max="15110" width="10.69921875" style="1" customWidth="1"/>
    <col min="15111" max="15111" width="11.3984375" style="1" bestFit="1" customWidth="1"/>
    <col min="15112" max="15112" width="10.69921875" style="1" customWidth="1"/>
    <col min="15113" max="15114" width="0" style="1" hidden="1" customWidth="1"/>
    <col min="15115" max="15116" width="9.3984375" style="1" customWidth="1"/>
    <col min="15117" max="15117" width="11.3984375" style="1" bestFit="1" customWidth="1"/>
    <col min="15118" max="15118" width="10.69921875" style="1" customWidth="1"/>
    <col min="15119" max="15119" width="11.3984375" style="1" bestFit="1" customWidth="1"/>
    <col min="15120" max="15120" width="10.19921875" style="1" customWidth="1"/>
    <col min="15121" max="15121" width="14.69921875" style="1" customWidth="1"/>
    <col min="15122" max="15122" width="11.09765625" style="1" bestFit="1" customWidth="1"/>
    <col min="15123" max="15360" width="10.19921875" style="1"/>
    <col min="15361" max="15361" width="3.19921875" style="1" customWidth="1"/>
    <col min="15362" max="15362" width="39.8984375" style="1" bestFit="1" customWidth="1"/>
    <col min="15363" max="15363" width="27" style="1" customWidth="1"/>
    <col min="15364" max="15364" width="7.19921875" style="1" bestFit="1" customWidth="1"/>
    <col min="15365" max="15365" width="12.09765625" style="1" customWidth="1"/>
    <col min="15366" max="15366" width="10.69921875" style="1" customWidth="1"/>
    <col min="15367" max="15367" width="11.3984375" style="1" bestFit="1" customWidth="1"/>
    <col min="15368" max="15368" width="10.69921875" style="1" customWidth="1"/>
    <col min="15369" max="15370" width="0" style="1" hidden="1" customWidth="1"/>
    <col min="15371" max="15372" width="9.3984375" style="1" customWidth="1"/>
    <col min="15373" max="15373" width="11.3984375" style="1" bestFit="1" customWidth="1"/>
    <col min="15374" max="15374" width="10.69921875" style="1" customWidth="1"/>
    <col min="15375" max="15375" width="11.3984375" style="1" bestFit="1" customWidth="1"/>
    <col min="15376" max="15376" width="10.19921875" style="1" customWidth="1"/>
    <col min="15377" max="15377" width="14.69921875" style="1" customWidth="1"/>
    <col min="15378" max="15378" width="11.09765625" style="1" bestFit="1" customWidth="1"/>
    <col min="15379" max="15616" width="10.19921875" style="1"/>
    <col min="15617" max="15617" width="3.19921875" style="1" customWidth="1"/>
    <col min="15618" max="15618" width="39.8984375" style="1" bestFit="1" customWidth="1"/>
    <col min="15619" max="15619" width="27" style="1" customWidth="1"/>
    <col min="15620" max="15620" width="7.19921875" style="1" bestFit="1" customWidth="1"/>
    <col min="15621" max="15621" width="12.09765625" style="1" customWidth="1"/>
    <col min="15622" max="15622" width="10.69921875" style="1" customWidth="1"/>
    <col min="15623" max="15623" width="11.3984375" style="1" bestFit="1" customWidth="1"/>
    <col min="15624" max="15624" width="10.69921875" style="1" customWidth="1"/>
    <col min="15625" max="15626" width="0" style="1" hidden="1" customWidth="1"/>
    <col min="15627" max="15628" width="9.3984375" style="1" customWidth="1"/>
    <col min="15629" max="15629" width="11.3984375" style="1" bestFit="1" customWidth="1"/>
    <col min="15630" max="15630" width="10.69921875" style="1" customWidth="1"/>
    <col min="15631" max="15631" width="11.3984375" style="1" bestFit="1" customWidth="1"/>
    <col min="15632" max="15632" width="10.19921875" style="1" customWidth="1"/>
    <col min="15633" max="15633" width="14.69921875" style="1" customWidth="1"/>
    <col min="15634" max="15634" width="11.09765625" style="1" bestFit="1" customWidth="1"/>
    <col min="15635" max="15872" width="10.19921875" style="1"/>
    <col min="15873" max="15873" width="3.19921875" style="1" customWidth="1"/>
    <col min="15874" max="15874" width="39.8984375" style="1" bestFit="1" customWidth="1"/>
    <col min="15875" max="15875" width="27" style="1" customWidth="1"/>
    <col min="15876" max="15876" width="7.19921875" style="1" bestFit="1" customWidth="1"/>
    <col min="15877" max="15877" width="12.09765625" style="1" customWidth="1"/>
    <col min="15878" max="15878" width="10.69921875" style="1" customWidth="1"/>
    <col min="15879" max="15879" width="11.3984375" style="1" bestFit="1" customWidth="1"/>
    <col min="15880" max="15880" width="10.69921875" style="1" customWidth="1"/>
    <col min="15881" max="15882" width="0" style="1" hidden="1" customWidth="1"/>
    <col min="15883" max="15884" width="9.3984375" style="1" customWidth="1"/>
    <col min="15885" max="15885" width="11.3984375" style="1" bestFit="1" customWidth="1"/>
    <col min="15886" max="15886" width="10.69921875" style="1" customWidth="1"/>
    <col min="15887" max="15887" width="11.3984375" style="1" bestFit="1" customWidth="1"/>
    <col min="15888" max="15888" width="10.19921875" style="1" customWidth="1"/>
    <col min="15889" max="15889" width="14.69921875" style="1" customWidth="1"/>
    <col min="15890" max="15890" width="11.09765625" style="1" bestFit="1" customWidth="1"/>
    <col min="15891" max="16128" width="10.19921875" style="1"/>
    <col min="16129" max="16129" width="3.19921875" style="1" customWidth="1"/>
    <col min="16130" max="16130" width="39.8984375" style="1" bestFit="1" customWidth="1"/>
    <col min="16131" max="16131" width="27" style="1" customWidth="1"/>
    <col min="16132" max="16132" width="7.19921875" style="1" bestFit="1" customWidth="1"/>
    <col min="16133" max="16133" width="12.09765625" style="1" customWidth="1"/>
    <col min="16134" max="16134" width="10.69921875" style="1" customWidth="1"/>
    <col min="16135" max="16135" width="11.3984375" style="1" bestFit="1" customWidth="1"/>
    <col min="16136" max="16136" width="10.69921875" style="1" customWidth="1"/>
    <col min="16137" max="16138" width="0" style="1" hidden="1" customWidth="1"/>
    <col min="16139" max="16140" width="9.3984375" style="1" customWidth="1"/>
    <col min="16141" max="16141" width="11.3984375" style="1" bestFit="1" customWidth="1"/>
    <col min="16142" max="16142" width="10.69921875" style="1" customWidth="1"/>
    <col min="16143" max="16143" width="11.3984375" style="1" bestFit="1" customWidth="1"/>
    <col min="16144" max="16144" width="10.19921875" style="1" customWidth="1"/>
    <col min="16145" max="16145" width="14.69921875" style="1" customWidth="1"/>
    <col min="16146" max="16146" width="11.09765625" style="1" bestFit="1" customWidth="1"/>
    <col min="16147" max="16384" width="10.19921875" style="1"/>
  </cols>
  <sheetData>
    <row r="1" spans="1:21" ht="16.2" customHeight="1" x14ac:dyDescent="0.25">
      <c r="B1" s="2" t="s">
        <v>0</v>
      </c>
      <c r="C1" s="3" t="s">
        <v>9</v>
      </c>
      <c r="E1" s="241"/>
      <c r="F1" s="241"/>
      <c r="G1" s="75"/>
      <c r="H1" s="5"/>
      <c r="S1" s="1" t="s">
        <v>84</v>
      </c>
      <c r="T1" s="1" t="s">
        <v>85</v>
      </c>
      <c r="U1" s="1" t="s">
        <v>86</v>
      </c>
    </row>
    <row r="2" spans="1:21" ht="16.2" customHeight="1" x14ac:dyDescent="0.25">
      <c r="B2" s="2"/>
      <c r="C2" s="3"/>
      <c r="E2" s="202"/>
      <c r="F2" s="202"/>
      <c r="G2" s="75"/>
      <c r="H2" s="5"/>
    </row>
    <row r="3" spans="1:21" ht="16.2" customHeight="1" x14ac:dyDescent="0.25">
      <c r="B3" s="2"/>
      <c r="C3" s="3"/>
      <c r="E3" s="202"/>
      <c r="F3" s="202"/>
      <c r="G3" s="75"/>
      <c r="H3" s="5"/>
    </row>
    <row r="4" spans="1:21" ht="16.2" customHeight="1" thickBot="1" x14ac:dyDescent="0.3">
      <c r="B4" s="2"/>
      <c r="C4" s="3"/>
      <c r="E4" s="202"/>
      <c r="F4" s="202"/>
      <c r="G4" s="75"/>
      <c r="H4" s="5"/>
    </row>
    <row r="5" spans="1:21" ht="15" customHeight="1" x14ac:dyDescent="0.25">
      <c r="A5" s="1" t="s">
        <v>217</v>
      </c>
      <c r="B5" s="2" t="s">
        <v>215</v>
      </c>
      <c r="C5" s="3"/>
      <c r="E5" s="5" t="s">
        <v>219</v>
      </c>
      <c r="F5" s="115"/>
      <c r="G5" s="117" t="s">
        <v>349</v>
      </c>
      <c r="H5" s="118">
        <v>2</v>
      </c>
      <c r="S5" s="1" t="s">
        <v>0</v>
      </c>
      <c r="T5" s="1">
        <v>1</v>
      </c>
      <c r="U5" s="7">
        <v>0.6</v>
      </c>
    </row>
    <row r="6" spans="1:21" ht="15" customHeight="1" thickBot="1" x14ac:dyDescent="0.3">
      <c r="B6" s="2" t="s">
        <v>4</v>
      </c>
      <c r="C6" s="3" t="s">
        <v>76</v>
      </c>
      <c r="E6" s="5"/>
      <c r="F6" s="116" t="s">
        <v>124</v>
      </c>
      <c r="G6" s="120" t="s">
        <v>125</v>
      </c>
      <c r="H6" s="119"/>
      <c r="S6" s="1" t="s">
        <v>1</v>
      </c>
      <c r="T6" s="1">
        <v>1</v>
      </c>
      <c r="U6" s="7">
        <v>0.53</v>
      </c>
    </row>
    <row r="7" spans="1:21" ht="15" customHeight="1" x14ac:dyDescent="0.25">
      <c r="B7" s="2" t="s">
        <v>7</v>
      </c>
      <c r="C7" s="3" t="s">
        <v>2</v>
      </c>
      <c r="E7" s="5"/>
      <c r="F7" s="121" t="e">
        <f>VLOOKUP("Total affaire",B20:P117,15,0)</f>
        <v>#DIV/0!</v>
      </c>
      <c r="G7" s="9"/>
      <c r="H7" s="5"/>
      <c r="S7" s="1" t="s">
        <v>4</v>
      </c>
      <c r="T7" s="1">
        <v>1</v>
      </c>
      <c r="U7" s="7">
        <v>0.6</v>
      </c>
    </row>
    <row r="8" spans="1:21" ht="15" customHeight="1" thickBot="1" x14ac:dyDescent="0.3">
      <c r="B8" s="2" t="s">
        <v>8</v>
      </c>
      <c r="C8" s="3" t="s">
        <v>73</v>
      </c>
      <c r="E8" s="5"/>
      <c r="F8" s="116" t="s">
        <v>126</v>
      </c>
      <c r="G8" s="75" t="s">
        <v>127</v>
      </c>
      <c r="H8" s="5"/>
      <c r="S8" s="1" t="s">
        <v>7</v>
      </c>
      <c r="T8" s="1">
        <v>1</v>
      </c>
      <c r="U8" s="7">
        <v>0.62</v>
      </c>
    </row>
    <row r="9" spans="1:21" ht="15" customHeight="1" x14ac:dyDescent="0.25">
      <c r="B9" s="2" t="s">
        <v>11</v>
      </c>
      <c r="C9" s="3" t="s">
        <v>74</v>
      </c>
      <c r="E9" s="5"/>
      <c r="F9" s="9"/>
      <c r="G9" s="9"/>
      <c r="H9" s="5"/>
      <c r="S9" s="1" t="s">
        <v>8</v>
      </c>
      <c r="T9" s="1">
        <v>1</v>
      </c>
      <c r="U9" s="7">
        <v>0.57999999999999996</v>
      </c>
    </row>
    <row r="10" spans="1:21" ht="15" customHeight="1" thickBot="1" x14ac:dyDescent="0.3">
      <c r="B10" s="2" t="s">
        <v>14</v>
      </c>
      <c r="C10" s="3" t="s">
        <v>88</v>
      </c>
      <c r="E10" s="5"/>
      <c r="F10" s="9"/>
      <c r="G10" s="159"/>
      <c r="H10" s="5"/>
      <c r="S10" s="1" t="s">
        <v>11</v>
      </c>
      <c r="T10" s="1">
        <v>1</v>
      </c>
      <c r="U10" s="7">
        <v>0.62</v>
      </c>
    </row>
    <row r="11" spans="1:21" ht="15" customHeight="1" thickBot="1" x14ac:dyDescent="0.3">
      <c r="B11" s="2" t="s">
        <v>16</v>
      </c>
      <c r="C11" s="3" t="s">
        <v>12</v>
      </c>
      <c r="F11" s="9"/>
      <c r="G11" s="160" t="str">
        <f>IF(base_de_données!A73="","",G5)</f>
        <v/>
      </c>
      <c r="H11" s="5"/>
      <c r="S11" s="1" t="s">
        <v>14</v>
      </c>
      <c r="T11" s="1">
        <v>1</v>
      </c>
      <c r="U11" s="7">
        <v>0.54</v>
      </c>
    </row>
    <row r="12" spans="1:21" ht="15" customHeight="1" x14ac:dyDescent="0.25">
      <c r="B12" s="2" t="s">
        <v>18</v>
      </c>
      <c r="C12" s="3" t="s">
        <v>89</v>
      </c>
      <c r="E12" s="5"/>
      <c r="F12" s="82"/>
      <c r="G12" s="9"/>
      <c r="H12" s="5"/>
      <c r="S12" s="1" t="s">
        <v>16</v>
      </c>
      <c r="T12" s="1">
        <v>1</v>
      </c>
      <c r="U12" s="7">
        <v>0.55000000000000004</v>
      </c>
    </row>
    <row r="13" spans="1:21" ht="15" customHeight="1" x14ac:dyDescent="0.25">
      <c r="B13" s="2" t="s">
        <v>19</v>
      </c>
      <c r="C13" s="10"/>
      <c r="E13" s="5"/>
      <c r="F13" s="9"/>
      <c r="G13" s="9"/>
      <c r="H13" s="5"/>
      <c r="S13" s="1" t="s">
        <v>18</v>
      </c>
      <c r="T13" s="1">
        <v>1</v>
      </c>
      <c r="U13" s="7">
        <v>0.5</v>
      </c>
    </row>
    <row r="14" spans="1:21" ht="15" customHeight="1" thickBot="1" x14ac:dyDescent="0.3">
      <c r="B14" s="2" t="s">
        <v>20</v>
      </c>
      <c r="C14" s="10"/>
      <c r="E14" s="5"/>
      <c r="F14" s="166"/>
      <c r="G14" s="5"/>
      <c r="H14" s="5"/>
      <c r="S14" s="1" t="s">
        <v>19</v>
      </c>
      <c r="T14" s="1">
        <v>1</v>
      </c>
      <c r="U14" s="7">
        <v>0.5</v>
      </c>
    </row>
    <row r="15" spans="1:21" ht="59.4" customHeight="1" thickBot="1" x14ac:dyDescent="0.3">
      <c r="E15" s="75"/>
      <c r="F15" s="5"/>
      <c r="K15" s="220" t="s">
        <v>69</v>
      </c>
      <c r="L15" s="221"/>
      <c r="M15" s="222"/>
      <c r="S15" s="1" t="s">
        <v>20</v>
      </c>
      <c r="T15" s="1">
        <v>1</v>
      </c>
      <c r="U15" s="7">
        <v>0.45</v>
      </c>
    </row>
    <row r="16" spans="1:21" ht="21.75" customHeight="1" thickBot="1" x14ac:dyDescent="0.3">
      <c r="B16" s="218" t="str">
        <f>HYPERLINK(E1)</f>
        <v/>
      </c>
      <c r="C16" s="219"/>
      <c r="K16" s="223">
        <f>base_de_données!A61</f>
        <v>221</v>
      </c>
      <c r="L16" s="224"/>
      <c r="M16" s="225"/>
      <c r="S16" s="1" t="s">
        <v>87</v>
      </c>
      <c r="T16" s="1">
        <v>1</v>
      </c>
      <c r="U16" s="7">
        <v>0.55000000000000004</v>
      </c>
    </row>
    <row r="17" spans="1:18" ht="15" customHeight="1" x14ac:dyDescent="0.25">
      <c r="A17" s="12"/>
      <c r="B17" s="13"/>
      <c r="C17" s="13"/>
      <c r="D17" s="14" t="s">
        <v>295</v>
      </c>
      <c r="E17" s="168" t="s">
        <v>111</v>
      </c>
      <c r="F17" s="14" t="s">
        <v>22</v>
      </c>
      <c r="G17" s="226" t="s">
        <v>109</v>
      </c>
      <c r="H17" s="227"/>
      <c r="I17" s="227"/>
      <c r="J17" s="228"/>
      <c r="K17" s="203" t="s">
        <v>23</v>
      </c>
      <c r="L17" s="229" t="str">
        <f>base_de_données!A60</f>
        <v>2</v>
      </c>
      <c r="M17" s="230"/>
      <c r="N17" s="15" t="s">
        <v>24</v>
      </c>
      <c r="O17" s="16"/>
      <c r="P17" s="15" t="s">
        <v>25</v>
      </c>
      <c r="Q17" s="16"/>
    </row>
    <row r="18" spans="1:18" ht="37.5" customHeight="1" x14ac:dyDescent="0.25">
      <c r="A18" s="204" t="s">
        <v>299</v>
      </c>
      <c r="B18" s="205" t="s">
        <v>26</v>
      </c>
      <c r="C18" s="205" t="s">
        <v>27</v>
      </c>
      <c r="D18" s="206" t="s">
        <v>28</v>
      </c>
      <c r="E18" s="207" t="s">
        <v>29</v>
      </c>
      <c r="F18" s="208" t="s">
        <v>369</v>
      </c>
      <c r="G18" s="207" t="s">
        <v>31</v>
      </c>
      <c r="H18" s="209"/>
      <c r="I18" s="210" t="s">
        <v>32</v>
      </c>
      <c r="J18" s="211"/>
      <c r="K18" s="212"/>
      <c r="L18" s="213"/>
      <c r="M18" s="214" t="s">
        <v>33</v>
      </c>
      <c r="N18" s="215"/>
      <c r="O18" s="216" t="s">
        <v>34</v>
      </c>
      <c r="P18" s="217" t="s">
        <v>35</v>
      </c>
      <c r="Q18" s="217" t="s">
        <v>368</v>
      </c>
    </row>
    <row r="19" spans="1:18" ht="42" customHeight="1" x14ac:dyDescent="0.25">
      <c r="A19" s="284" t="s">
        <v>298</v>
      </c>
      <c r="B19" s="285" t="s">
        <v>312</v>
      </c>
      <c r="C19" s="285" t="s">
        <v>346</v>
      </c>
      <c r="D19" s="286" t="s">
        <v>295</v>
      </c>
      <c r="E19" s="287" t="s">
        <v>111</v>
      </c>
      <c r="F19" s="288" t="str">
        <f>IF(O19="","",1-(O19-G40)/E26)</f>
        <v/>
      </c>
      <c r="G19" s="287" t="s">
        <v>109</v>
      </c>
      <c r="H19" s="289"/>
      <c r="I19" s="290"/>
      <c r="J19" s="291" t="s">
        <v>313</v>
      </c>
      <c r="K19" s="290"/>
      <c r="L19" s="290"/>
      <c r="M19" s="289"/>
      <c r="N19" s="292"/>
      <c r="O19" s="293"/>
      <c r="P19" s="288">
        <f>IF(O19="",0,(O19-G41)/G41)</f>
        <v>0</v>
      </c>
      <c r="Q19" s="294" t="e">
        <f>IF((G41*10%-O41-G41*P19)/(J26*(1-K26))&lt;0,0,(G41*10%-O41-G41*P19)/(J26*(1-K26)))</f>
        <v>#DIV/0!</v>
      </c>
    </row>
    <row r="20" spans="1:18" s="28" customFormat="1" ht="42" customHeight="1" x14ac:dyDescent="0.25">
      <c r="A20" s="282" t="s">
        <v>37</v>
      </c>
      <c r="B20" s="282" t="s">
        <v>38</v>
      </c>
      <c r="C20" s="282" t="s">
        <v>39</v>
      </c>
      <c r="D20" s="295" t="s">
        <v>40</v>
      </c>
      <c r="E20" s="280" t="s">
        <v>41</v>
      </c>
      <c r="F20" s="281" t="s">
        <v>42</v>
      </c>
      <c r="G20" s="280" t="s">
        <v>43</v>
      </c>
      <c r="H20" s="280" t="s">
        <v>44</v>
      </c>
      <c r="I20" s="296" t="s">
        <v>45</v>
      </c>
      <c r="J20" s="280" t="s">
        <v>46</v>
      </c>
      <c r="K20" s="281" t="s">
        <v>47</v>
      </c>
      <c r="L20" s="281" t="s">
        <v>48</v>
      </c>
      <c r="M20" s="280" t="s">
        <v>49</v>
      </c>
      <c r="N20" s="280" t="s">
        <v>50</v>
      </c>
      <c r="O20" s="281" t="s">
        <v>51</v>
      </c>
      <c r="P20" s="281" t="e">
        <f>"En % du PV "&amp;P41*100&amp;"%"</f>
        <v>#DIV/0!</v>
      </c>
      <c r="Q20" s="283" t="s">
        <v>52</v>
      </c>
      <c r="R20" s="83"/>
    </row>
    <row r="21" spans="1:18" ht="15" customHeight="1" x14ac:dyDescent="0.25">
      <c r="A21" s="297">
        <v>1</v>
      </c>
      <c r="B21" s="298"/>
      <c r="C21" s="298"/>
      <c r="D21" s="299"/>
      <c r="E21" s="300">
        <f>Budgetisation!$G21+Budgetisation!$H21</f>
        <v>0</v>
      </c>
      <c r="F21" s="300">
        <f>Budgetisation!$H21+Budgetisation!$I21</f>
        <v>0</v>
      </c>
      <c r="G21" s="300">
        <f>Budgetisation!$I21+Budgetisation!$J21</f>
        <v>0</v>
      </c>
      <c r="H21" s="300">
        <f>Budgetisation!$J21+Budgetisation!$K21</f>
        <v>0</v>
      </c>
      <c r="I21" s="297"/>
      <c r="J21" s="301"/>
      <c r="K21" s="302"/>
      <c r="L21" s="302"/>
      <c r="M21" s="301"/>
      <c r="N21" s="301"/>
      <c r="O21" s="301"/>
      <c r="P21" s="302"/>
      <c r="Q21" s="303"/>
    </row>
    <row r="22" spans="1:18" ht="15" customHeight="1" x14ac:dyDescent="0.25">
      <c r="A22" s="304">
        <v>2</v>
      </c>
      <c r="B22" s="305"/>
      <c r="C22" s="305"/>
      <c r="D22" s="306"/>
      <c r="E22" s="307">
        <f>Budgetisation!$G22+Budgetisation!$H22</f>
        <v>0</v>
      </c>
      <c r="F22" s="307">
        <f>Budgetisation!$H22+Budgetisation!$I22</f>
        <v>0</v>
      </c>
      <c r="G22" s="307">
        <f>Budgetisation!$I22+Budgetisation!$J22</f>
        <v>0</v>
      </c>
      <c r="H22" s="307">
        <f>Budgetisation!$J22+Budgetisation!$K22</f>
        <v>0</v>
      </c>
      <c r="I22" s="304"/>
      <c r="J22" s="308"/>
      <c r="K22" s="309"/>
      <c r="L22" s="309"/>
      <c r="M22" s="308"/>
      <c r="N22" s="308"/>
      <c r="O22" s="308"/>
      <c r="P22" s="309"/>
      <c r="Q22" s="310"/>
    </row>
    <row r="23" spans="1:18" ht="15" customHeight="1" x14ac:dyDescent="0.25">
      <c r="A23" s="297">
        <v>3</v>
      </c>
      <c r="B23" s="298"/>
      <c r="C23" s="298"/>
      <c r="D23" s="299"/>
      <c r="E23" s="300">
        <f>Budgetisation!$G23+Budgetisation!$H23</f>
        <v>0</v>
      </c>
      <c r="F23" s="300">
        <f>Budgetisation!$H23+Budgetisation!$I23</f>
        <v>0</v>
      </c>
      <c r="G23" s="300">
        <f>Budgetisation!$I23+Budgetisation!$J23</f>
        <v>0</v>
      </c>
      <c r="H23" s="300">
        <f>Budgetisation!$J23+Budgetisation!$K23</f>
        <v>0</v>
      </c>
      <c r="I23" s="297"/>
      <c r="J23" s="301"/>
      <c r="K23" s="302"/>
      <c r="L23" s="302"/>
      <c r="M23" s="301"/>
      <c r="N23" s="301"/>
      <c r="O23" s="301"/>
      <c r="P23" s="302"/>
      <c r="Q23" s="303"/>
    </row>
    <row r="24" spans="1:18" ht="15" customHeight="1" x14ac:dyDescent="0.25">
      <c r="A24" s="304">
        <v>4</v>
      </c>
      <c r="B24" s="305"/>
      <c r="C24" s="305"/>
      <c r="D24" s="306"/>
      <c r="E24" s="307">
        <f>Budgetisation!$G24+Budgetisation!$H24</f>
        <v>0</v>
      </c>
      <c r="F24" s="307">
        <f>Budgetisation!$H24+Budgetisation!$I24</f>
        <v>0</v>
      </c>
      <c r="G24" s="307">
        <f>Budgetisation!$I24+Budgetisation!$J24</f>
        <v>0</v>
      </c>
      <c r="H24" s="307">
        <f>Budgetisation!$J24+Budgetisation!$K24</f>
        <v>0</v>
      </c>
      <c r="I24" s="304"/>
      <c r="J24" s="308"/>
      <c r="K24" s="309"/>
      <c r="L24" s="309"/>
      <c r="M24" s="308"/>
      <c r="N24" s="308"/>
      <c r="O24" s="308"/>
      <c r="P24" s="309"/>
      <c r="Q24" s="310"/>
    </row>
    <row r="25" spans="1:18" ht="15" customHeight="1" x14ac:dyDescent="0.25">
      <c r="A25" s="297">
        <v>5</v>
      </c>
      <c r="B25" s="298"/>
      <c r="C25" s="298"/>
      <c r="D25" s="299"/>
      <c r="E25" s="300">
        <f>Budgetisation!$G25+Budgetisation!$H25</f>
        <v>0</v>
      </c>
      <c r="F25" s="300">
        <f>Budgetisation!$H25+Budgetisation!$I25</f>
        <v>0</v>
      </c>
      <c r="G25" s="300">
        <f>Budgetisation!$I25+Budgetisation!$J25</f>
        <v>0</v>
      </c>
      <c r="H25" s="300">
        <f>Budgetisation!$J25+Budgetisation!$K25</f>
        <v>0</v>
      </c>
      <c r="I25" s="297"/>
      <c r="J25" s="301"/>
      <c r="K25" s="302"/>
      <c r="L25" s="302"/>
      <c r="M25" s="301"/>
      <c r="N25" s="301"/>
      <c r="O25" s="301"/>
      <c r="P25" s="302"/>
      <c r="Q25" s="303"/>
    </row>
    <row r="26" spans="1:18" ht="30.75" customHeight="1" x14ac:dyDescent="0.25">
      <c r="A26" s="311" t="s">
        <v>90</v>
      </c>
      <c r="B26" s="312" t="s">
        <v>380</v>
      </c>
      <c r="C26" s="311"/>
      <c r="D26" s="313">
        <f>SUM(D21:D23)</f>
        <v>0</v>
      </c>
      <c r="E26" s="314">
        <f>SUM(E21:E23)</f>
        <v>0</v>
      </c>
      <c r="F26" s="315" t="e">
        <f>IF(E26="","",(E26-G26)/E26)</f>
        <v>#DIV/0!</v>
      </c>
      <c r="G26" s="314">
        <f>SUM(G21:G23)</f>
        <v>0</v>
      </c>
      <c r="H26" s="314" t="e">
        <f>IF(G26="","",G26/D26)</f>
        <v>#DIV/0!</v>
      </c>
      <c r="I26" s="314">
        <v>1</v>
      </c>
      <c r="J26" s="314">
        <f>SUM(J21:J23)</f>
        <v>0</v>
      </c>
      <c r="K26" s="315" t="e">
        <f>SUMPRODUCT(J21:J23,K21:K23)/J26</f>
        <v>#DIV/0!</v>
      </c>
      <c r="L26" s="315" t="e">
        <f>SUMPRODUCT(J21:J23,K21:K23,L21:L23)/SUMPRODUCT(J21:J23,K21:K23)</f>
        <v>#DIV/0!</v>
      </c>
      <c r="M26" s="314">
        <f>SUM(M21:M23)</f>
        <v>0</v>
      </c>
      <c r="N26" s="314">
        <f>SUM(N21:N23)</f>
        <v>0</v>
      </c>
      <c r="O26" s="314">
        <f>SUM(O21:O23)</f>
        <v>0</v>
      </c>
      <c r="P26" s="315" t="e">
        <f>IF(G26="","",O26/G26)</f>
        <v>#DIV/0!</v>
      </c>
      <c r="Q26" s="316"/>
    </row>
    <row r="27" spans="1:18" ht="15" customHeight="1" x14ac:dyDescent="0.25">
      <c r="A27" s="297"/>
      <c r="B27" s="297"/>
      <c r="C27" s="297"/>
      <c r="D27" s="317"/>
      <c r="E27" s="300">
        <f>Budgetisation!$G27+Budgetisation!$H27</f>
        <v>0</v>
      </c>
      <c r="F27" s="300">
        <f>Budgetisation!$H27+Budgetisation!$I27</f>
        <v>0</v>
      </c>
      <c r="G27" s="300">
        <f>Budgetisation!$I27+Budgetisation!$J27</f>
        <v>0</v>
      </c>
      <c r="H27" s="300">
        <f>Budgetisation!$J27+Budgetisation!$K27</f>
        <v>0</v>
      </c>
      <c r="I27" s="297"/>
      <c r="J27" s="301"/>
      <c r="K27" s="302"/>
      <c r="L27" s="302"/>
      <c r="M27" s="301"/>
      <c r="N27" s="301"/>
      <c r="O27" s="301"/>
      <c r="P27" s="302"/>
      <c r="Q27" s="303"/>
    </row>
    <row r="28" spans="1:18" ht="15" customHeight="1" x14ac:dyDescent="0.25">
      <c r="A28" s="304"/>
      <c r="B28" s="304"/>
      <c r="C28" s="304"/>
      <c r="D28" s="318"/>
      <c r="E28" s="307">
        <f>Budgetisation!$G28+Budgetisation!$H28</f>
        <v>0</v>
      </c>
      <c r="F28" s="307">
        <f>Budgetisation!$H28+Budgetisation!$I28</f>
        <v>0</v>
      </c>
      <c r="G28" s="307">
        <f>Budgetisation!$I28+Budgetisation!$J28</f>
        <v>0</v>
      </c>
      <c r="H28" s="307">
        <f>Budgetisation!$J28+Budgetisation!$K28</f>
        <v>0</v>
      </c>
      <c r="I28" s="304"/>
      <c r="J28" s="308"/>
      <c r="K28" s="309"/>
      <c r="L28" s="309"/>
      <c r="M28" s="308"/>
      <c r="N28" s="308"/>
      <c r="O28" s="308"/>
      <c r="P28" s="309"/>
      <c r="Q28" s="310"/>
    </row>
    <row r="29" spans="1:18" ht="15" customHeight="1" x14ac:dyDescent="0.25">
      <c r="A29" s="297"/>
      <c r="B29" s="297"/>
      <c r="C29" s="297"/>
      <c r="D29" s="317"/>
      <c r="E29" s="300">
        <f>Budgetisation!$G29+Budgetisation!$H29</f>
        <v>0</v>
      </c>
      <c r="F29" s="300">
        <f>Budgetisation!$H29+Budgetisation!$I29</f>
        <v>0</v>
      </c>
      <c r="G29" s="300">
        <f>Budgetisation!$I29+Budgetisation!$J29</f>
        <v>0</v>
      </c>
      <c r="H29" s="300">
        <f>Budgetisation!$J29+Budgetisation!$K29</f>
        <v>0</v>
      </c>
      <c r="I29" s="297"/>
      <c r="J29" s="301"/>
      <c r="K29" s="302"/>
      <c r="L29" s="302"/>
      <c r="M29" s="301"/>
      <c r="N29" s="301"/>
      <c r="O29" s="301"/>
      <c r="P29" s="302"/>
      <c r="Q29" s="303"/>
    </row>
    <row r="30" spans="1:18" ht="15" customHeight="1" x14ac:dyDescent="0.25">
      <c r="A30" s="304"/>
      <c r="B30" s="304"/>
      <c r="C30" s="304"/>
      <c r="D30" s="318"/>
      <c r="E30" s="307">
        <f>Budgetisation!$G30+Budgetisation!$H30</f>
        <v>0</v>
      </c>
      <c r="F30" s="307">
        <f>Budgetisation!$H30+Budgetisation!$I30</f>
        <v>0</v>
      </c>
      <c r="G30" s="307">
        <f>Budgetisation!$I30+Budgetisation!$J30</f>
        <v>0</v>
      </c>
      <c r="H30" s="307">
        <f>Budgetisation!$J30+Budgetisation!$K30</f>
        <v>0</v>
      </c>
      <c r="I30" s="304"/>
      <c r="J30" s="308"/>
      <c r="K30" s="309"/>
      <c r="L30" s="309"/>
      <c r="M30" s="308"/>
      <c r="N30" s="308"/>
      <c r="O30" s="308"/>
      <c r="P30" s="309"/>
      <c r="Q30" s="310"/>
    </row>
    <row r="31" spans="1:18" ht="15" customHeight="1" x14ac:dyDescent="0.25">
      <c r="A31" s="297"/>
      <c r="B31" s="297"/>
      <c r="C31" s="297"/>
      <c r="D31" s="317"/>
      <c r="E31" s="300">
        <f>Budgetisation!$G31+Budgetisation!$H31</f>
        <v>0</v>
      </c>
      <c r="F31" s="300">
        <f>Budgetisation!$H31+Budgetisation!$I31</f>
        <v>0</v>
      </c>
      <c r="G31" s="300">
        <f>Budgetisation!$I31+Budgetisation!$J31</f>
        <v>0</v>
      </c>
      <c r="H31" s="300">
        <f>Budgetisation!$J31+Budgetisation!$K31</f>
        <v>0</v>
      </c>
      <c r="I31" s="297"/>
      <c r="J31" s="301"/>
      <c r="K31" s="302"/>
      <c r="L31" s="302"/>
      <c r="M31" s="301"/>
      <c r="N31" s="301"/>
      <c r="O31" s="301"/>
      <c r="P31" s="302"/>
      <c r="Q31" s="303"/>
    </row>
    <row r="32" spans="1:18" ht="15" customHeight="1" x14ac:dyDescent="0.25">
      <c r="A32" s="304"/>
      <c r="B32" s="304"/>
      <c r="C32" s="309"/>
      <c r="D32" s="318"/>
      <c r="E32" s="307">
        <f>Budgetisation!$G32+Budgetisation!$H32</f>
        <v>0</v>
      </c>
      <c r="F32" s="307">
        <f>Budgetisation!$H32+Budgetisation!$I32</f>
        <v>0</v>
      </c>
      <c r="G32" s="307">
        <f>Budgetisation!$I32+Budgetisation!$J32</f>
        <v>0</v>
      </c>
      <c r="H32" s="307">
        <f>Budgetisation!$J32+Budgetisation!$K32</f>
        <v>0</v>
      </c>
      <c r="I32" s="304"/>
      <c r="J32" s="308"/>
      <c r="K32" s="309"/>
      <c r="L32" s="309"/>
      <c r="M32" s="308"/>
      <c r="N32" s="308"/>
      <c r="O32" s="308"/>
      <c r="P32" s="309"/>
      <c r="Q32" s="310"/>
    </row>
    <row r="33" spans="1:24" ht="15" customHeight="1" x14ac:dyDescent="0.25">
      <c r="A33" s="297"/>
      <c r="B33" s="297"/>
      <c r="C33" s="297"/>
      <c r="D33" s="317"/>
      <c r="E33" s="300">
        <f>Budgetisation!$G33+Budgetisation!$H33</f>
        <v>0</v>
      </c>
      <c r="F33" s="300">
        <f>Budgetisation!$H33+Budgetisation!$I33</f>
        <v>0</v>
      </c>
      <c r="G33" s="300">
        <f>Budgetisation!$I33+Budgetisation!$J33</f>
        <v>0</v>
      </c>
      <c r="H33" s="300">
        <f>Budgetisation!$J33+Budgetisation!$K33</f>
        <v>0</v>
      </c>
      <c r="I33" s="297"/>
      <c r="J33" s="301"/>
      <c r="K33" s="302"/>
      <c r="L33" s="302"/>
      <c r="M33" s="301"/>
      <c r="N33" s="301"/>
      <c r="O33" s="301"/>
      <c r="P33" s="302"/>
      <c r="Q33" s="303"/>
    </row>
    <row r="34" spans="1:24" ht="15" customHeight="1" x14ac:dyDescent="0.25">
      <c r="A34" s="304"/>
      <c r="B34" s="304"/>
      <c r="C34" s="304"/>
      <c r="D34" s="318"/>
      <c r="E34" s="307">
        <f>Budgetisation!$G34+Budgetisation!$H34</f>
        <v>0</v>
      </c>
      <c r="F34" s="307">
        <f>Budgetisation!$H34+Budgetisation!$I34</f>
        <v>0</v>
      </c>
      <c r="G34" s="307">
        <f>Budgetisation!$I34+Budgetisation!$J34</f>
        <v>0</v>
      </c>
      <c r="H34" s="307">
        <f>Budgetisation!$J34+Budgetisation!$K34</f>
        <v>0</v>
      </c>
      <c r="I34" s="304"/>
      <c r="J34" s="308"/>
      <c r="K34" s="309"/>
      <c r="L34" s="309"/>
      <c r="M34" s="308"/>
      <c r="N34" s="308"/>
      <c r="O34" s="308"/>
      <c r="P34" s="309"/>
      <c r="Q34" s="310"/>
    </row>
    <row r="35" spans="1:24" ht="15" customHeight="1" x14ac:dyDescent="0.25">
      <c r="A35" s="297"/>
      <c r="B35" s="297"/>
      <c r="C35" s="297"/>
      <c r="D35" s="317"/>
      <c r="E35" s="300">
        <f>Budgetisation!$G35+Budgetisation!$H35</f>
        <v>0</v>
      </c>
      <c r="F35" s="300">
        <f>Budgetisation!$H35+Budgetisation!$I35</f>
        <v>0</v>
      </c>
      <c r="G35" s="300">
        <f>Budgetisation!$I35+Budgetisation!$J35</f>
        <v>0</v>
      </c>
      <c r="H35" s="300">
        <f>Budgetisation!$J35+Budgetisation!$K35</f>
        <v>0</v>
      </c>
      <c r="I35" s="297"/>
      <c r="J35" s="301"/>
      <c r="K35" s="302"/>
      <c r="L35" s="302"/>
      <c r="M35" s="301"/>
      <c r="N35" s="301"/>
      <c r="O35" s="301"/>
      <c r="P35" s="302"/>
      <c r="Q35" s="303"/>
    </row>
    <row r="36" spans="1:24" ht="15" customHeight="1" x14ac:dyDescent="0.25">
      <c r="A36" s="304"/>
      <c r="B36" s="304"/>
      <c r="C36" s="304"/>
      <c r="D36" s="318"/>
      <c r="E36" s="307">
        <f>Budgetisation!$G36+Budgetisation!$H36</f>
        <v>0</v>
      </c>
      <c r="F36" s="307">
        <f>Budgetisation!$H36+Budgetisation!$I36</f>
        <v>0</v>
      </c>
      <c r="G36" s="307">
        <f>Budgetisation!$I36+Budgetisation!$J36</f>
        <v>0</v>
      </c>
      <c r="H36" s="307">
        <f>Budgetisation!$J36+Budgetisation!$K36</f>
        <v>0</v>
      </c>
      <c r="I36" s="304"/>
      <c r="J36" s="308"/>
      <c r="K36" s="309"/>
      <c r="L36" s="309"/>
      <c r="M36" s="308"/>
      <c r="N36" s="308"/>
      <c r="O36" s="308"/>
      <c r="P36" s="309"/>
      <c r="Q36" s="310"/>
    </row>
    <row r="37" spans="1:24" ht="15" customHeight="1" x14ac:dyDescent="0.25">
      <c r="A37" s="297"/>
      <c r="B37" s="297"/>
      <c r="C37" s="297"/>
      <c r="D37" s="317"/>
      <c r="E37" s="300">
        <f>Budgetisation!$G37+Budgetisation!$H37</f>
        <v>0</v>
      </c>
      <c r="F37" s="300">
        <f>Budgetisation!$H37+Budgetisation!$I37</f>
        <v>0</v>
      </c>
      <c r="G37" s="300">
        <f>Budgetisation!$I37+Budgetisation!$J37</f>
        <v>0</v>
      </c>
      <c r="H37" s="300">
        <f>Budgetisation!$J37+Budgetisation!$K37</f>
        <v>0</v>
      </c>
      <c r="I37" s="297"/>
      <c r="J37" s="301"/>
      <c r="K37" s="302"/>
      <c r="L37" s="302"/>
      <c r="M37" s="301"/>
      <c r="N37" s="301"/>
      <c r="O37" s="301"/>
      <c r="P37" s="302"/>
      <c r="Q37" s="303"/>
    </row>
    <row r="38" spans="1:24" ht="15" customHeight="1" x14ac:dyDescent="0.25">
      <c r="A38" s="304"/>
      <c r="B38" s="304"/>
      <c r="C38" s="304"/>
      <c r="D38" s="318"/>
      <c r="E38" s="307"/>
      <c r="F38" s="307"/>
      <c r="G38" s="307"/>
      <c r="H38" s="307"/>
      <c r="I38" s="304"/>
      <c r="J38" s="308"/>
      <c r="K38" s="309"/>
      <c r="L38" s="309"/>
      <c r="M38" s="308"/>
      <c r="N38" s="308"/>
      <c r="O38" s="308"/>
      <c r="P38" s="309"/>
      <c r="Q38" s="310"/>
    </row>
    <row r="39" spans="1:24" ht="15" customHeight="1" x14ac:dyDescent="0.25">
      <c r="A39" s="297"/>
      <c r="B39" s="297"/>
      <c r="C39" s="297"/>
      <c r="D39" s="317"/>
      <c r="E39" s="300"/>
      <c r="F39" s="300"/>
      <c r="G39" s="300"/>
      <c r="H39" s="300"/>
      <c r="I39" s="297"/>
      <c r="J39" s="301"/>
      <c r="K39" s="302"/>
      <c r="L39" s="302"/>
      <c r="M39" s="301"/>
      <c r="N39" s="301"/>
      <c r="O39" s="301"/>
      <c r="P39" s="302"/>
      <c r="Q39" s="303"/>
    </row>
    <row r="40" spans="1:24" ht="30.75" customHeight="1" x14ac:dyDescent="0.25">
      <c r="A40" s="311" t="s">
        <v>91</v>
      </c>
      <c r="B40" s="312" t="s">
        <v>54</v>
      </c>
      <c r="C40" s="311"/>
      <c r="D40" s="319">
        <f>SUM(D27:D34)</f>
        <v>0</v>
      </c>
      <c r="E40" s="314">
        <f>SUM(E27:E34)</f>
        <v>0</v>
      </c>
      <c r="F40" s="315"/>
      <c r="G40" s="314">
        <f>SUM(G27:G36)</f>
        <v>0</v>
      </c>
      <c r="H40" s="314"/>
      <c r="I40" s="311"/>
      <c r="J40" s="319"/>
      <c r="K40" s="315"/>
      <c r="L40" s="315"/>
      <c r="M40" s="314">
        <f>SUM(M27:M36)</f>
        <v>0</v>
      </c>
      <c r="N40" s="314"/>
      <c r="O40" s="314">
        <f>SUM(O27:O34)</f>
        <v>0</v>
      </c>
      <c r="P40" s="315" t="e">
        <f>IF(G40="","",O40/G40)</f>
        <v>#DIV/0!</v>
      </c>
      <c r="Q40" s="320"/>
      <c r="X40" s="6"/>
    </row>
    <row r="41" spans="1:24" ht="15" customHeight="1" x14ac:dyDescent="0.25">
      <c r="A41" s="321">
        <v>42</v>
      </c>
      <c r="B41" s="322" t="s">
        <v>55</v>
      </c>
      <c r="C41" s="321"/>
      <c r="D41" s="323">
        <f>D26+D40</f>
        <v>0</v>
      </c>
      <c r="E41" s="324">
        <f>E26+E40</f>
        <v>0</v>
      </c>
      <c r="F41" s="325"/>
      <c r="G41" s="326">
        <f>SUM(G40+G26)</f>
        <v>0</v>
      </c>
      <c r="H41" s="326"/>
      <c r="I41" s="321"/>
      <c r="J41" s="323"/>
      <c r="K41" s="325"/>
      <c r="L41" s="325"/>
      <c r="M41" s="324">
        <f>M26+M40</f>
        <v>0</v>
      </c>
      <c r="N41" s="324">
        <f>N26</f>
        <v>0</v>
      </c>
      <c r="O41" s="326">
        <f>O26+O40</f>
        <v>0</v>
      </c>
      <c r="P41" s="327" t="e">
        <f>ROUND(IF(G41="","",O41/G41),4)</f>
        <v>#DIV/0!</v>
      </c>
      <c r="Q41" s="328"/>
    </row>
    <row r="42" spans="1:24" ht="18" customHeight="1" x14ac:dyDescent="0.25">
      <c r="A42" s="57" t="s">
        <v>56</v>
      </c>
      <c r="B42" s="173"/>
      <c r="C42" s="97" t="s">
        <v>92</v>
      </c>
      <c r="D42" s="59"/>
      <c r="E42" s="98" t="s">
        <v>93</v>
      </c>
      <c r="F42" s="60"/>
      <c r="G42" s="61"/>
      <c r="H42" s="61"/>
      <c r="I42" s="61"/>
      <c r="J42" s="235" t="s">
        <v>57</v>
      </c>
      <c r="K42" s="236"/>
      <c r="L42" s="236"/>
      <c r="M42" s="237"/>
      <c r="N42" s="243" t="s">
        <v>58</v>
      </c>
      <c r="O42" s="244"/>
      <c r="P42" s="244"/>
      <c r="Q42" s="245"/>
    </row>
    <row r="43" spans="1:24" ht="48.6" customHeight="1" x14ac:dyDescent="0.25">
      <c r="A43" s="190"/>
      <c r="B43" s="191"/>
      <c r="C43" s="192"/>
      <c r="D43" s="193"/>
      <c r="E43" s="194"/>
      <c r="F43" s="195"/>
      <c r="G43" s="181"/>
      <c r="H43" s="181"/>
      <c r="I43" s="181"/>
      <c r="J43" s="196"/>
      <c r="K43" s="197"/>
      <c r="L43" s="197"/>
      <c r="M43" s="198"/>
      <c r="N43" s="199"/>
      <c r="O43" s="200"/>
      <c r="P43" s="200"/>
      <c r="Q43" s="201"/>
    </row>
    <row r="44" spans="1:24" ht="15" customHeight="1" x14ac:dyDescent="0.25">
      <c r="A44" s="62" t="s">
        <v>24</v>
      </c>
      <c r="B44" s="174"/>
      <c r="C44" s="175" t="s">
        <v>24</v>
      </c>
      <c r="D44" s="63"/>
      <c r="E44" s="176" t="s">
        <v>59</v>
      </c>
      <c r="F44" s="177"/>
      <c r="G44" s="177"/>
      <c r="H44" s="177"/>
      <c r="I44" s="63"/>
      <c r="J44" s="238" t="s">
        <v>59</v>
      </c>
      <c r="K44" s="239"/>
      <c r="L44" s="239"/>
      <c r="M44" s="240"/>
      <c r="N44" s="232" t="s">
        <v>59</v>
      </c>
      <c r="O44" s="233"/>
      <c r="P44" s="233"/>
      <c r="Q44" s="234"/>
    </row>
    <row r="45" spans="1:24" ht="15" customHeight="1" x14ac:dyDescent="0.25">
      <c r="B45" s="169"/>
      <c r="C45" s="169"/>
      <c r="D45" s="109"/>
      <c r="E45" s="242"/>
      <c r="F45" s="242"/>
      <c r="G45" s="242"/>
      <c r="H45" s="242"/>
      <c r="I45" s="242"/>
      <c r="J45" s="242"/>
      <c r="K45" s="242"/>
      <c r="L45" s="242"/>
      <c r="M45" s="242"/>
      <c r="N45" s="279"/>
      <c r="O45" s="279"/>
      <c r="P45" s="279"/>
      <c r="Q45" s="279"/>
    </row>
    <row r="46" spans="1:24" ht="15" customHeight="1" thickBot="1" x14ac:dyDescent="0.3">
      <c r="B46" s="170"/>
      <c r="C46" s="170"/>
      <c r="D46" s="171"/>
      <c r="E46" s="172"/>
      <c r="F46" s="172"/>
      <c r="G46" s="172"/>
      <c r="H46" s="172"/>
      <c r="I46" s="172"/>
      <c r="J46" s="231"/>
      <c r="K46" s="231"/>
      <c r="L46" s="231"/>
      <c r="M46" s="231"/>
      <c r="N46" s="231"/>
      <c r="O46" s="231"/>
      <c r="P46" s="231"/>
      <c r="Q46" s="231"/>
    </row>
    <row r="47" spans="1:24" ht="15" customHeight="1" thickBot="1" x14ac:dyDescent="0.3">
      <c r="R47" s="86" t="s">
        <v>70</v>
      </c>
      <c r="S47" s="84" t="s">
        <v>71</v>
      </c>
      <c r="T47" s="84" t="s">
        <v>72</v>
      </c>
      <c r="U47" s="84" t="s">
        <v>75</v>
      </c>
      <c r="V47" s="85" t="s">
        <v>78</v>
      </c>
      <c r="W47" s="87" t="s">
        <v>79</v>
      </c>
    </row>
    <row r="48" spans="1:24" ht="15" customHeight="1" thickBot="1" x14ac:dyDescent="0.3">
      <c r="H48" s="108"/>
      <c r="R48" s="6" t="str">
        <f>IF(B27="Heures sous-traitance pose*",G27,"")</f>
        <v/>
      </c>
      <c r="S48" s="6" t="str">
        <f>IF(B27="Location nacelle (dont transport)",G27,"")</f>
        <v/>
      </c>
      <c r="T48" s="6" t="str">
        <f>IF(B27="Fourniture matériel externe",G27,"")</f>
        <v/>
      </c>
      <c r="U48" s="6" t="str">
        <f>IF(B27="Heures sous-traitance dépose*",G27,"")</f>
        <v/>
      </c>
      <c r="V48" s="6" t="str">
        <f>IF(B27="Location autre (dont transport)",G27,"")</f>
        <v/>
      </c>
      <c r="W48" s="6" t="str">
        <f>IF(B27="Divers",G27,"")</f>
        <v/>
      </c>
    </row>
    <row r="49" spans="18:23" ht="15" customHeight="1" x14ac:dyDescent="0.25">
      <c r="R49" s="6" t="str">
        <f>IF(B28="Heures sous-traitance pose*",G28,"")</f>
        <v/>
      </c>
      <c r="S49" s="6" t="str">
        <f>IF(B28="Location nacelle (dont transport)",G28,"")</f>
        <v/>
      </c>
      <c r="T49" s="6" t="str">
        <f>IF(B28="Fourniture matériel externe",G28,"")</f>
        <v/>
      </c>
      <c r="U49" s="6" t="str">
        <f>IF(B28="Heures sous-traitance dépose*",G28,"")</f>
        <v/>
      </c>
      <c r="V49" s="6" t="str">
        <f>IF(B28="Location autre (dont transport)",G28,"")</f>
        <v/>
      </c>
      <c r="W49" s="6" t="str">
        <f>IF(B28="Divers",G28,"")</f>
        <v/>
      </c>
    </row>
    <row r="50" spans="18:23" ht="15" customHeight="1" x14ac:dyDescent="0.25">
      <c r="R50" s="6" t="str">
        <f>IF(B29="Heures sous-traitance pose*",G29,"")</f>
        <v/>
      </c>
      <c r="S50" s="6" t="str">
        <f>IF(B29="Location nacelle (dont transport)",G29,"")</f>
        <v/>
      </c>
      <c r="T50" s="6" t="str">
        <f>IF(B29="Fourniture matériel externe",G29,"")</f>
        <v/>
      </c>
      <c r="U50" s="6" t="str">
        <f>IF(B29="Heures sous-traitance dépose*",G29,"")</f>
        <v/>
      </c>
      <c r="V50" s="6" t="str">
        <f>IF(B29="Location autre (dont transport)",G29,"")</f>
        <v/>
      </c>
      <c r="W50" s="6" t="str">
        <f>IF(B29="Divers",G29,"")</f>
        <v/>
      </c>
    </row>
    <row r="51" spans="18:23" ht="15" customHeight="1" x14ac:dyDescent="0.25">
      <c r="R51" s="6" t="e">
        <f>IF(#REF!="Heures sous-traitance pose*",#REF!,"")</f>
        <v>#REF!</v>
      </c>
      <c r="S51" s="6" t="e">
        <f>IF(#REF!="Location nacelle (dont transport)",#REF!,"")</f>
        <v>#REF!</v>
      </c>
      <c r="T51" s="6" t="e">
        <f>IF(#REF!="Fourniture matériel externe",#REF!,"")</f>
        <v>#REF!</v>
      </c>
      <c r="U51" s="6" t="e">
        <f>IF(#REF!="Heures sous-traitance dépose*",#REF!,"")</f>
        <v>#REF!</v>
      </c>
      <c r="V51" s="6" t="e">
        <f>IF(#REF!="Location autre (dont transport)",#REF!,"")</f>
        <v>#REF!</v>
      </c>
      <c r="W51" s="6" t="e">
        <f>IF(#REF!="Divers",#REF!,"")</f>
        <v>#REF!</v>
      </c>
    </row>
    <row r="52" spans="18:23" ht="15" customHeight="1" x14ac:dyDescent="0.25">
      <c r="R52" s="6" t="e">
        <f>IF(#REF!="Heures sous-traitance pose*",#REF!,"")</f>
        <v>#REF!</v>
      </c>
      <c r="S52" s="6" t="e">
        <f>IF(#REF!="Location nacelle (dont transport)",#REF!,"")</f>
        <v>#REF!</v>
      </c>
      <c r="T52" s="6" t="e">
        <f>IF(#REF!="Fourniture matériel externe",#REF!,"")</f>
        <v>#REF!</v>
      </c>
      <c r="U52" s="6" t="e">
        <f>IF(#REF!="Heures sous-traitance dépose*",#REF!,"")</f>
        <v>#REF!</v>
      </c>
      <c r="V52" s="6" t="e">
        <f>IF(#REF!="Location autre (dont transport)",#REF!,"")</f>
        <v>#REF!</v>
      </c>
      <c r="W52" s="6" t="e">
        <f>IF(#REF!="Divers",#REF!,"")</f>
        <v>#REF!</v>
      </c>
    </row>
    <row r="53" spans="18:23" ht="15" customHeight="1" x14ac:dyDescent="0.25">
      <c r="R53" s="6" t="str">
        <f>IF(B30="Heures sous-traitance pose*",G30,"")</f>
        <v/>
      </c>
      <c r="S53" s="6" t="str">
        <f>IF(B30="Location nacelle (dont transport)",G30,"")</f>
        <v/>
      </c>
      <c r="T53" s="6" t="str">
        <f>IF(B30="Fourniture matériel externe",G30,"")</f>
        <v/>
      </c>
      <c r="U53" s="6" t="str">
        <f>IF(B30="Heures sous-traitance dépose*",G30,"")</f>
        <v/>
      </c>
      <c r="V53" s="6" t="str">
        <f>IF(B30="Location autre (dont transport)",G30,"")</f>
        <v/>
      </c>
      <c r="W53" s="6" t="str">
        <f>IF(B30="Divers",G30,"")</f>
        <v/>
      </c>
    </row>
    <row r="54" spans="18:23" ht="15" customHeight="1" x14ac:dyDescent="0.25">
      <c r="R54" s="6" t="str">
        <f>IF(B31="Heures sous-traitance pose*",G31,"")</f>
        <v/>
      </c>
      <c r="S54" s="6" t="str">
        <f>IF(B31="Location nacelle (dont transport)",G31,"")</f>
        <v/>
      </c>
      <c r="T54" s="6" t="str">
        <f>IF(B31="Fourniture matériel externe",G31,"")</f>
        <v/>
      </c>
      <c r="U54" s="6" t="str">
        <f>IF(B31="Heures sous-traitance dépose*",G31,"")</f>
        <v/>
      </c>
      <c r="V54" s="6" t="str">
        <f>IF(B31="Location autre (dont transport)",G31,"")</f>
        <v/>
      </c>
      <c r="W54" s="6" t="str">
        <f>IF(B31="Divers",G31,"")</f>
        <v/>
      </c>
    </row>
    <row r="55" spans="18:23" ht="15" customHeight="1" x14ac:dyDescent="0.25">
      <c r="R55" s="6" t="str">
        <f>IF(B32="Heures sous-traitance pose*",G32,"")</f>
        <v/>
      </c>
      <c r="S55" s="6" t="str">
        <f>IF(B32="Location nacelle (dont transport)",G32,"")</f>
        <v/>
      </c>
      <c r="T55" s="6" t="str">
        <f>IF(B32="Fourniture matériel externe",G32,"")</f>
        <v/>
      </c>
      <c r="U55" s="6" t="str">
        <f>IF(B32="Heures sous-traitance dépose*",G32,"")</f>
        <v/>
      </c>
      <c r="V55" s="6" t="str">
        <f>IF(B32="Location autre (dont transport)",G32,"")</f>
        <v/>
      </c>
      <c r="W55" s="6" t="str">
        <f>IF(B32="Divers",G32,"")</f>
        <v/>
      </c>
    </row>
    <row r="56" spans="18:23" ht="15" customHeight="1" x14ac:dyDescent="0.25">
      <c r="R56" s="6" t="str">
        <f>IF(B33="Heures sous-traitance pose*",G33,"")</f>
        <v/>
      </c>
      <c r="S56" s="6" t="str">
        <f>IF(B33="Location nacelle (dont transport)",G33,"")</f>
        <v/>
      </c>
      <c r="T56" s="6" t="str">
        <f>IF(B33="Fourniture matériel externe",G33,"")</f>
        <v/>
      </c>
      <c r="U56" s="6" t="str">
        <f>IF(B33="Heures sous-traitance dépose*",G33,"")</f>
        <v/>
      </c>
      <c r="V56" s="6" t="str">
        <f>IF(B33="Location autre (dont transport)",G33,"")</f>
        <v/>
      </c>
      <c r="W56" s="6" t="str">
        <f>IF(B33="Divers",G33,"")</f>
        <v/>
      </c>
    </row>
    <row r="57" spans="18:23" ht="15" customHeight="1" x14ac:dyDescent="0.25">
      <c r="R57" s="6" t="str">
        <f>IF(B34="Heures sous-traitance pose*",G34,"")</f>
        <v/>
      </c>
      <c r="S57" s="6" t="str">
        <f>IF(B34="Location nacelle (dont transport)",G34,"")</f>
        <v/>
      </c>
      <c r="T57" s="6" t="str">
        <f>IF(B34="Fourniture matériel externe",G34,"")</f>
        <v/>
      </c>
      <c r="U57" s="6" t="str">
        <f>IF(B34="Heures sous-traitance dépose*",G34,"")</f>
        <v/>
      </c>
      <c r="V57" s="6" t="str">
        <f>IF(B34="Location autre (dont transport)",G34,"")</f>
        <v/>
      </c>
      <c r="W57" s="6" t="str">
        <f>IF(B34="Divers",G34,"")</f>
        <v/>
      </c>
    </row>
    <row r="58" spans="18:23" ht="15" customHeight="1" x14ac:dyDescent="0.25">
      <c r="R58" s="6" t="str">
        <f>IF(B35="Heures sous-traitance pose*",G35,"")</f>
        <v/>
      </c>
      <c r="S58" s="6" t="str">
        <f>IF(B35="Location nacelle (dont transport)",G35,"")</f>
        <v/>
      </c>
      <c r="T58" s="6" t="str">
        <f>IF(B35="Fourniture matériel externe",G35,"")</f>
        <v/>
      </c>
      <c r="U58" s="6" t="str">
        <f>IF(B35="Heures sous-traitance dépose*",G35,"")</f>
        <v/>
      </c>
      <c r="V58" s="6" t="str">
        <f>IF(B35="Location autre (dont transport)",G35,"")</f>
        <v/>
      </c>
      <c r="W58" s="6" t="str">
        <f>IF(B35="Divers",G35,"")</f>
        <v/>
      </c>
    </row>
    <row r="59" spans="18:23" ht="15" customHeight="1" x14ac:dyDescent="0.25">
      <c r="R59" s="6" t="str">
        <f>IF(B36="Heures sous-traitance pose*",G36,"")</f>
        <v/>
      </c>
      <c r="S59" s="6" t="str">
        <f>IF(B36="Location nacelle (dont transport)",G36,"")</f>
        <v/>
      </c>
      <c r="T59" s="6" t="str">
        <f>IF(B36="Fourniture matériel externe",G36,"")</f>
        <v/>
      </c>
      <c r="U59" s="6" t="str">
        <f>IF(B36="Heures sous-traitance dépose*",G36,"")</f>
        <v/>
      </c>
      <c r="V59" s="6" t="str">
        <f>IF(B36="Location autre (dont transport)",G36,"")</f>
        <v/>
      </c>
      <c r="W59" s="6" t="str">
        <f>IF(B36="Divers",G36,"")</f>
        <v/>
      </c>
    </row>
    <row r="60" spans="18:23" ht="15" customHeight="1" x14ac:dyDescent="0.25">
      <c r="R60" s="6" t="e">
        <f>IF(#REF!="Heures sous-traitance pose*",#REF!,"")</f>
        <v>#REF!</v>
      </c>
      <c r="S60" s="6" t="e">
        <f>IF(#REF!="Location nacelle (dont transport)",#REF!,"")</f>
        <v>#REF!</v>
      </c>
      <c r="T60" s="6" t="e">
        <f>IF(#REF!="Fourniture matériel externe",#REF!,"")</f>
        <v>#REF!</v>
      </c>
      <c r="U60" s="6" t="e">
        <f>IF(#REF!="Heures sous-traitance dépose*",#REF!,"")</f>
        <v>#REF!</v>
      </c>
      <c r="V60" s="6" t="e">
        <f>IF(#REF!="Location autre (dont transport)",#REF!,"")</f>
        <v>#REF!</v>
      </c>
      <c r="W60" s="6" t="e">
        <f>IF(#REF!="Divers",#REF!,"")</f>
        <v>#REF!</v>
      </c>
    </row>
    <row r="61" spans="18:23" ht="15" customHeight="1" x14ac:dyDescent="0.25">
      <c r="R61" s="6" t="e">
        <f>IF(#REF!="Heures sous-traitance pose*",#REF!,"")</f>
        <v>#REF!</v>
      </c>
      <c r="S61" s="6" t="e">
        <f>IF(#REF!="Location nacelle (dont transport)",#REF!,"")</f>
        <v>#REF!</v>
      </c>
      <c r="T61" s="6" t="e">
        <f>IF(#REF!="Fourniture matériel externe",#REF!,"")</f>
        <v>#REF!</v>
      </c>
      <c r="U61" s="6" t="e">
        <f>IF(#REF!="Heures sous-traitance dépose*",#REF!,"")</f>
        <v>#REF!</v>
      </c>
      <c r="V61" s="6" t="e">
        <f>IF(#REF!="Location autre (dont transport)",#REF!,"")</f>
        <v>#REF!</v>
      </c>
      <c r="W61" s="6" t="e">
        <f>IF(#REF!="Divers",#REF!,"")</f>
        <v>#REF!</v>
      </c>
    </row>
    <row r="62" spans="18:23" ht="15" customHeight="1" x14ac:dyDescent="0.25">
      <c r="R62" s="6" t="e">
        <f t="shared" ref="R62:W62" si="0">SUM(R48:R61)</f>
        <v>#REF!</v>
      </c>
      <c r="S62" s="6" t="e">
        <f t="shared" si="0"/>
        <v>#REF!</v>
      </c>
      <c r="T62" s="6" t="e">
        <f t="shared" si="0"/>
        <v>#REF!</v>
      </c>
      <c r="U62" s="6" t="e">
        <f t="shared" si="0"/>
        <v>#REF!</v>
      </c>
      <c r="V62" s="6" t="e">
        <f t="shared" si="0"/>
        <v>#REF!</v>
      </c>
      <c r="W62" s="6" t="e">
        <f t="shared" si="0"/>
        <v>#REF!</v>
      </c>
    </row>
  </sheetData>
  <mergeCells count="15">
    <mergeCell ref="N46:Q46"/>
    <mergeCell ref="N45:Q45"/>
    <mergeCell ref="N44:Q44"/>
    <mergeCell ref="N42:Q42"/>
    <mergeCell ref="E1:F1"/>
    <mergeCell ref="E45:I45"/>
    <mergeCell ref="J45:M45"/>
    <mergeCell ref="J46:M46"/>
    <mergeCell ref="J42:M42"/>
    <mergeCell ref="J44:M44"/>
    <mergeCell ref="B16:C16"/>
    <mergeCell ref="K15:M15"/>
    <mergeCell ref="K16:M16"/>
    <mergeCell ref="G17:J17"/>
    <mergeCell ref="L17:M17"/>
  </mergeCells>
  <dataValidations count="5">
    <dataValidation type="list" allowBlank="1" showInputMessage="1" showErrorMessage="1" sqref="WVO983040 WLS983040 WBW983040 VSA983040 VIE983040 UYI983040 UOM983040 UEQ983040 TUU983040 TKY983040 TBC983040 SRG983040 SHK983040 RXO983040 RNS983040 RDW983040 QUA983040 QKE983040 QAI983040 PQM983040 PGQ983040 OWU983040 OMY983040 ODC983040 NTG983040 NJK983040 MZO983040 MPS983040 MFW983040 LWA983040 LME983040 LCI983040 KSM983040 KIQ983040 JYU983040 JOY983040 JFC983040 IVG983040 ILK983040 IBO983040 HRS983040 HHW983040 GYA983040 GOE983040 GEI983040 FUM983040 FKQ983040 FAU983040 EQY983040 EHC983040 DXG983040 DNK983040 DDO983040 CTS983040 CJW983040 CAA983040 BQE983040 BGI983040 AWM983040 AMQ983040 ACU983040 SY983040 JC983040 G983040 WVO917504 WLS917504 WBW917504 VSA917504 VIE917504 UYI917504 UOM917504 UEQ917504 TUU917504 TKY917504 TBC917504 SRG917504 SHK917504 RXO917504 RNS917504 RDW917504 QUA917504 QKE917504 QAI917504 PQM917504 PGQ917504 OWU917504 OMY917504 ODC917504 NTG917504 NJK917504 MZO917504 MPS917504 MFW917504 LWA917504 LME917504 LCI917504 KSM917504 KIQ917504 JYU917504 JOY917504 JFC917504 IVG917504 ILK917504 IBO917504 HRS917504 HHW917504 GYA917504 GOE917504 GEI917504 FUM917504 FKQ917504 FAU917504 EQY917504 EHC917504 DXG917504 DNK917504 DDO917504 CTS917504 CJW917504 CAA917504 BQE917504 BGI917504 AWM917504 AMQ917504 ACU917504 SY917504 JC917504 G917504 WVO851968 WLS851968 WBW851968 VSA851968 VIE851968 UYI851968 UOM851968 UEQ851968 TUU851968 TKY851968 TBC851968 SRG851968 SHK851968 RXO851968 RNS851968 RDW851968 QUA851968 QKE851968 QAI851968 PQM851968 PGQ851968 OWU851968 OMY851968 ODC851968 NTG851968 NJK851968 MZO851968 MPS851968 MFW851968 LWA851968 LME851968 LCI851968 KSM851968 KIQ851968 JYU851968 JOY851968 JFC851968 IVG851968 ILK851968 IBO851968 HRS851968 HHW851968 GYA851968 GOE851968 GEI851968 FUM851968 FKQ851968 FAU851968 EQY851968 EHC851968 DXG851968 DNK851968 DDO851968 CTS851968 CJW851968 CAA851968 BQE851968 BGI851968 AWM851968 AMQ851968 ACU851968 SY851968 JC851968 G851968 WVO786432 WLS786432 WBW786432 VSA786432 VIE786432 UYI786432 UOM786432 UEQ786432 TUU786432 TKY786432 TBC786432 SRG786432 SHK786432 RXO786432 RNS786432 RDW786432 QUA786432 QKE786432 QAI786432 PQM786432 PGQ786432 OWU786432 OMY786432 ODC786432 NTG786432 NJK786432 MZO786432 MPS786432 MFW786432 LWA786432 LME786432 LCI786432 KSM786432 KIQ786432 JYU786432 JOY786432 JFC786432 IVG786432 ILK786432 IBO786432 HRS786432 HHW786432 GYA786432 GOE786432 GEI786432 FUM786432 FKQ786432 FAU786432 EQY786432 EHC786432 DXG786432 DNK786432 DDO786432 CTS786432 CJW786432 CAA786432 BQE786432 BGI786432 AWM786432 AMQ786432 ACU786432 SY786432 JC786432 G786432 WVO720896 WLS720896 WBW720896 VSA720896 VIE720896 UYI720896 UOM720896 UEQ720896 TUU720896 TKY720896 TBC720896 SRG720896 SHK720896 RXO720896 RNS720896 RDW720896 QUA720896 QKE720896 QAI720896 PQM720896 PGQ720896 OWU720896 OMY720896 ODC720896 NTG720896 NJK720896 MZO720896 MPS720896 MFW720896 LWA720896 LME720896 LCI720896 KSM720896 KIQ720896 JYU720896 JOY720896 JFC720896 IVG720896 ILK720896 IBO720896 HRS720896 HHW720896 GYA720896 GOE720896 GEI720896 FUM720896 FKQ720896 FAU720896 EQY720896 EHC720896 DXG720896 DNK720896 DDO720896 CTS720896 CJW720896 CAA720896 BQE720896 BGI720896 AWM720896 AMQ720896 ACU720896 SY720896 JC720896 G720896 WVO655360 WLS655360 WBW655360 VSA655360 VIE655360 UYI655360 UOM655360 UEQ655360 TUU655360 TKY655360 TBC655360 SRG655360 SHK655360 RXO655360 RNS655360 RDW655360 QUA655360 QKE655360 QAI655360 PQM655360 PGQ655360 OWU655360 OMY655360 ODC655360 NTG655360 NJK655360 MZO655360 MPS655360 MFW655360 LWA655360 LME655360 LCI655360 KSM655360 KIQ655360 JYU655360 JOY655360 JFC655360 IVG655360 ILK655360 IBO655360 HRS655360 HHW655360 GYA655360 GOE655360 GEI655360 FUM655360 FKQ655360 FAU655360 EQY655360 EHC655360 DXG655360 DNK655360 DDO655360 CTS655360 CJW655360 CAA655360 BQE655360 BGI655360 AWM655360 AMQ655360 ACU655360 SY655360 JC655360 G655360 WVO589824 WLS589824 WBW589824 VSA589824 VIE589824 UYI589824 UOM589824 UEQ589824 TUU589824 TKY589824 TBC589824 SRG589824 SHK589824 RXO589824 RNS589824 RDW589824 QUA589824 QKE589824 QAI589824 PQM589824 PGQ589824 OWU589824 OMY589824 ODC589824 NTG589824 NJK589824 MZO589824 MPS589824 MFW589824 LWA589824 LME589824 LCI589824 KSM589824 KIQ589824 JYU589824 JOY589824 JFC589824 IVG589824 ILK589824 IBO589824 HRS589824 HHW589824 GYA589824 GOE589824 GEI589824 FUM589824 FKQ589824 FAU589824 EQY589824 EHC589824 DXG589824 DNK589824 DDO589824 CTS589824 CJW589824 CAA589824 BQE589824 BGI589824 AWM589824 AMQ589824 ACU589824 SY589824 JC589824 G589824 WVO524288 WLS524288 WBW524288 VSA524288 VIE524288 UYI524288 UOM524288 UEQ524288 TUU524288 TKY524288 TBC524288 SRG524288 SHK524288 RXO524288 RNS524288 RDW524288 QUA524288 QKE524288 QAI524288 PQM524288 PGQ524288 OWU524288 OMY524288 ODC524288 NTG524288 NJK524288 MZO524288 MPS524288 MFW524288 LWA524288 LME524288 LCI524288 KSM524288 KIQ524288 JYU524288 JOY524288 JFC524288 IVG524288 ILK524288 IBO524288 HRS524288 HHW524288 GYA524288 GOE524288 GEI524288 FUM524288 FKQ524288 FAU524288 EQY524288 EHC524288 DXG524288 DNK524288 DDO524288 CTS524288 CJW524288 CAA524288 BQE524288 BGI524288 AWM524288 AMQ524288 ACU524288 SY524288 JC524288 G524288 WVO458752 WLS458752 WBW458752 VSA458752 VIE458752 UYI458752 UOM458752 UEQ458752 TUU458752 TKY458752 TBC458752 SRG458752 SHK458752 RXO458752 RNS458752 RDW458752 QUA458752 QKE458752 QAI458752 PQM458752 PGQ458752 OWU458752 OMY458752 ODC458752 NTG458752 NJK458752 MZO458752 MPS458752 MFW458752 LWA458752 LME458752 LCI458752 KSM458752 KIQ458752 JYU458752 JOY458752 JFC458752 IVG458752 ILK458752 IBO458752 HRS458752 HHW458752 GYA458752 GOE458752 GEI458752 FUM458752 FKQ458752 FAU458752 EQY458752 EHC458752 DXG458752 DNK458752 DDO458752 CTS458752 CJW458752 CAA458752 BQE458752 BGI458752 AWM458752 AMQ458752 ACU458752 SY458752 JC458752 G458752 WVO393216 WLS393216 WBW393216 VSA393216 VIE393216 UYI393216 UOM393216 UEQ393216 TUU393216 TKY393216 TBC393216 SRG393216 SHK393216 RXO393216 RNS393216 RDW393216 QUA393216 QKE393216 QAI393216 PQM393216 PGQ393216 OWU393216 OMY393216 ODC393216 NTG393216 NJK393216 MZO393216 MPS393216 MFW393216 LWA393216 LME393216 LCI393216 KSM393216 KIQ393216 JYU393216 JOY393216 JFC393216 IVG393216 ILK393216 IBO393216 HRS393216 HHW393216 GYA393216 GOE393216 GEI393216 FUM393216 FKQ393216 FAU393216 EQY393216 EHC393216 DXG393216 DNK393216 DDO393216 CTS393216 CJW393216 CAA393216 BQE393216 BGI393216 AWM393216 AMQ393216 ACU393216 SY393216 JC393216 G393216 WVO327680 WLS327680 WBW327680 VSA327680 VIE327680 UYI327680 UOM327680 UEQ327680 TUU327680 TKY327680 TBC327680 SRG327680 SHK327680 RXO327680 RNS327680 RDW327680 QUA327680 QKE327680 QAI327680 PQM327680 PGQ327680 OWU327680 OMY327680 ODC327680 NTG327680 NJK327680 MZO327680 MPS327680 MFW327680 LWA327680 LME327680 LCI327680 KSM327680 KIQ327680 JYU327680 JOY327680 JFC327680 IVG327680 ILK327680 IBO327680 HRS327680 HHW327680 GYA327680 GOE327680 GEI327680 FUM327680 FKQ327680 FAU327680 EQY327680 EHC327680 DXG327680 DNK327680 DDO327680 CTS327680 CJW327680 CAA327680 BQE327680 BGI327680 AWM327680 AMQ327680 ACU327680 SY327680 JC327680 G327680 WVO262144 WLS262144 WBW262144 VSA262144 VIE262144 UYI262144 UOM262144 UEQ262144 TUU262144 TKY262144 TBC262144 SRG262144 SHK262144 RXO262144 RNS262144 RDW262144 QUA262144 QKE262144 QAI262144 PQM262144 PGQ262144 OWU262144 OMY262144 ODC262144 NTG262144 NJK262144 MZO262144 MPS262144 MFW262144 LWA262144 LME262144 LCI262144 KSM262144 KIQ262144 JYU262144 JOY262144 JFC262144 IVG262144 ILK262144 IBO262144 HRS262144 HHW262144 GYA262144 GOE262144 GEI262144 FUM262144 FKQ262144 FAU262144 EQY262144 EHC262144 DXG262144 DNK262144 DDO262144 CTS262144 CJW262144 CAA262144 BQE262144 BGI262144 AWM262144 AMQ262144 ACU262144 SY262144 JC262144 G262144 WVO196608 WLS196608 WBW196608 VSA196608 VIE196608 UYI196608 UOM196608 UEQ196608 TUU196608 TKY196608 TBC196608 SRG196608 SHK196608 RXO196608 RNS196608 RDW196608 QUA196608 QKE196608 QAI196608 PQM196608 PGQ196608 OWU196608 OMY196608 ODC196608 NTG196608 NJK196608 MZO196608 MPS196608 MFW196608 LWA196608 LME196608 LCI196608 KSM196608 KIQ196608 JYU196608 JOY196608 JFC196608 IVG196608 ILK196608 IBO196608 HRS196608 HHW196608 GYA196608 GOE196608 GEI196608 FUM196608 FKQ196608 FAU196608 EQY196608 EHC196608 DXG196608 DNK196608 DDO196608 CTS196608 CJW196608 CAA196608 BQE196608 BGI196608 AWM196608 AMQ196608 ACU196608 SY196608 JC196608 G196608 WVO131072 WLS131072 WBW131072 VSA131072 VIE131072 UYI131072 UOM131072 UEQ131072 TUU131072 TKY131072 TBC131072 SRG131072 SHK131072 RXO131072 RNS131072 RDW131072 QUA131072 QKE131072 QAI131072 PQM131072 PGQ131072 OWU131072 OMY131072 ODC131072 NTG131072 NJK131072 MZO131072 MPS131072 MFW131072 LWA131072 LME131072 LCI131072 KSM131072 KIQ131072 JYU131072 JOY131072 JFC131072 IVG131072 ILK131072 IBO131072 HRS131072 HHW131072 GYA131072 GOE131072 GEI131072 FUM131072 FKQ131072 FAU131072 EQY131072 EHC131072 DXG131072 DNK131072 DDO131072 CTS131072 CJW131072 CAA131072 BQE131072 BGI131072 AWM131072 AMQ131072 ACU131072 SY131072 JC131072 G131072 WVO65536 WLS65536 WBW65536 VSA65536 VIE65536 UYI65536 UOM65536 UEQ65536 TUU65536 TKY65536 TBC65536 SRG65536 SHK65536 RXO65536 RNS65536 RDW65536 QUA65536 QKE65536 QAI65536 PQM65536 PGQ65536 OWU65536 OMY65536 ODC65536 NTG65536 NJK65536 MZO65536 MPS65536 MFW65536 LWA65536 LME65536 LCI65536 KSM65536 KIQ65536 JYU65536 JOY65536 JFC65536 IVG65536 ILK65536 IBO65536 HRS65536 HHW65536 GYA65536 GOE65536 GEI65536 FUM65536 FKQ65536 FAU65536 EQY65536 EHC65536 DXG65536 DNK65536 DDO65536 CTS65536 CJW65536 CAA65536 BQE65536 BGI65536 AWM65536 AMQ65536 ACU65536 SY65536 JC65536 G65536 WVO19 WLS19 WBW19 VSA19 VIE19 UYI19 UOM19 UEQ19 TUU19 TKY19 TBC19 SRG19 SHK19 RXO19 RNS19 RDW19 QUA19 QKE19 QAI19 PQM19 PGQ19 OWU19 OMY19 ODC19 NTG19 NJK19 MZO19 MPS19 MFW19 LWA19 LME19 LCI19 KSM19 KIQ19 JYU19 JOY19 JFC19 IVG19 ILK19 IBO19 HRS19 HHW19 GYA19 GOE19 GEI19 FUM19 FKQ19 FAU19 EQY19 EHC19 DXG19 DNK19 DDO19 CTS19 CJW19 CAA19 BQE19 BGI19 AWM19 AMQ19 ACU19 SY19 JC19">
      <formula1>$G$1:$G$7</formula1>
    </dataValidation>
    <dataValidation type="list" allowBlank="1" showInputMessage="1" showErrorMessage="1" sqref="WVJ983069:WVJ983078 B27:B39 WVJ27:WVJ39 WLN27:WLN39 WBR27:WBR39 VRV27:VRV39 VHZ27:VHZ39 UYD27:UYD39 UOH27:UOH39 UEL27:UEL39 TUP27:TUP39 TKT27:TKT39 TAX27:TAX39 SRB27:SRB39 SHF27:SHF39 RXJ27:RXJ39 RNN27:RNN39 RDR27:RDR39 QTV27:QTV39 QJZ27:QJZ39 QAD27:QAD39 PQH27:PQH39 PGL27:PGL39 OWP27:OWP39 OMT27:OMT39 OCX27:OCX39 NTB27:NTB39 NJF27:NJF39 MZJ27:MZJ39 MPN27:MPN39 MFR27:MFR39 LVV27:LVV39 LLZ27:LLZ39 LCD27:LCD39 KSH27:KSH39 KIL27:KIL39 JYP27:JYP39 JOT27:JOT39 JEX27:JEX39 IVB27:IVB39 ILF27:ILF39 IBJ27:IBJ39 HRN27:HRN39 HHR27:HHR39 GXV27:GXV39 GNZ27:GNZ39 GED27:GED39 FUH27:FUH39 FKL27:FKL39 FAP27:FAP39 EQT27:EQT39 EGX27:EGX39 DXB27:DXB39 DNF27:DNF39 DDJ27:DDJ39 CTN27:CTN39 CJR27:CJR39 BZV27:BZV39 BPZ27:BPZ39 BGD27:BGD39 AWH27:AWH39 AML27:AML39 ACP27:ACP39 ST27:ST39 IX27:IX39 WLN983069:WLN983078 WBR983069:WBR983078 VRV983069:VRV983078 VHZ983069:VHZ983078 UYD983069:UYD983078 UOH983069:UOH983078 UEL983069:UEL983078 TUP983069:TUP983078 TKT983069:TKT983078 TAX983069:TAX983078 SRB983069:SRB983078 SHF983069:SHF983078 RXJ983069:RXJ983078 RNN983069:RNN983078 RDR983069:RDR983078 QTV983069:QTV983078 QJZ983069:QJZ983078 QAD983069:QAD983078 PQH983069:PQH983078 PGL983069:PGL983078 OWP983069:OWP983078 OMT983069:OMT983078 OCX983069:OCX983078 NTB983069:NTB983078 NJF983069:NJF983078 MZJ983069:MZJ983078 MPN983069:MPN983078 MFR983069:MFR983078 LVV983069:LVV983078 LLZ983069:LLZ983078 LCD983069:LCD983078 KSH983069:KSH983078 KIL983069:KIL983078 JYP983069:JYP983078 JOT983069:JOT983078 JEX983069:JEX983078 IVB983069:IVB983078 ILF983069:ILF983078 IBJ983069:IBJ983078 HRN983069:HRN983078 HHR983069:HHR983078 GXV983069:GXV983078 GNZ983069:GNZ983078 GED983069:GED983078 FUH983069:FUH983078 FKL983069:FKL983078 FAP983069:FAP983078 EQT983069:EQT983078 EGX983069:EGX983078 DXB983069:DXB983078 DNF983069:DNF983078 DDJ983069:DDJ983078 CTN983069:CTN983078 CJR983069:CJR983078 BZV983069:BZV983078 BPZ983069:BPZ983078 BGD983069:BGD983078 AWH983069:AWH983078 AML983069:AML983078 ACP983069:ACP983078 ST983069:ST983078 IX983069:IX983078 B983069:B983078 WVJ917533:WVJ917542 WLN917533:WLN917542 WBR917533:WBR917542 VRV917533:VRV917542 VHZ917533:VHZ917542 UYD917533:UYD917542 UOH917533:UOH917542 UEL917533:UEL917542 TUP917533:TUP917542 TKT917533:TKT917542 TAX917533:TAX917542 SRB917533:SRB917542 SHF917533:SHF917542 RXJ917533:RXJ917542 RNN917533:RNN917542 RDR917533:RDR917542 QTV917533:QTV917542 QJZ917533:QJZ917542 QAD917533:QAD917542 PQH917533:PQH917542 PGL917533:PGL917542 OWP917533:OWP917542 OMT917533:OMT917542 OCX917533:OCX917542 NTB917533:NTB917542 NJF917533:NJF917542 MZJ917533:MZJ917542 MPN917533:MPN917542 MFR917533:MFR917542 LVV917533:LVV917542 LLZ917533:LLZ917542 LCD917533:LCD917542 KSH917533:KSH917542 KIL917533:KIL917542 JYP917533:JYP917542 JOT917533:JOT917542 JEX917533:JEX917542 IVB917533:IVB917542 ILF917533:ILF917542 IBJ917533:IBJ917542 HRN917533:HRN917542 HHR917533:HHR917542 GXV917533:GXV917542 GNZ917533:GNZ917542 GED917533:GED917542 FUH917533:FUH917542 FKL917533:FKL917542 FAP917533:FAP917542 EQT917533:EQT917542 EGX917533:EGX917542 DXB917533:DXB917542 DNF917533:DNF917542 DDJ917533:DDJ917542 CTN917533:CTN917542 CJR917533:CJR917542 BZV917533:BZV917542 BPZ917533:BPZ917542 BGD917533:BGD917542 AWH917533:AWH917542 AML917533:AML917542 ACP917533:ACP917542 ST917533:ST917542 IX917533:IX917542 B917533:B917542 WVJ851997:WVJ852006 WLN851997:WLN852006 WBR851997:WBR852006 VRV851997:VRV852006 VHZ851997:VHZ852006 UYD851997:UYD852006 UOH851997:UOH852006 UEL851997:UEL852006 TUP851997:TUP852006 TKT851997:TKT852006 TAX851997:TAX852006 SRB851997:SRB852006 SHF851997:SHF852006 RXJ851997:RXJ852006 RNN851997:RNN852006 RDR851997:RDR852006 QTV851997:QTV852006 QJZ851997:QJZ852006 QAD851997:QAD852006 PQH851997:PQH852006 PGL851997:PGL852006 OWP851997:OWP852006 OMT851997:OMT852006 OCX851997:OCX852006 NTB851997:NTB852006 NJF851997:NJF852006 MZJ851997:MZJ852006 MPN851997:MPN852006 MFR851997:MFR852006 LVV851997:LVV852006 LLZ851997:LLZ852006 LCD851997:LCD852006 KSH851997:KSH852006 KIL851997:KIL852006 JYP851997:JYP852006 JOT851997:JOT852006 JEX851997:JEX852006 IVB851997:IVB852006 ILF851997:ILF852006 IBJ851997:IBJ852006 HRN851997:HRN852006 HHR851997:HHR852006 GXV851997:GXV852006 GNZ851997:GNZ852006 GED851997:GED852006 FUH851997:FUH852006 FKL851997:FKL852006 FAP851997:FAP852006 EQT851997:EQT852006 EGX851997:EGX852006 DXB851997:DXB852006 DNF851997:DNF852006 DDJ851997:DDJ852006 CTN851997:CTN852006 CJR851997:CJR852006 BZV851997:BZV852006 BPZ851997:BPZ852006 BGD851997:BGD852006 AWH851997:AWH852006 AML851997:AML852006 ACP851997:ACP852006 ST851997:ST852006 IX851997:IX852006 B851997:B852006 WVJ786461:WVJ786470 WLN786461:WLN786470 WBR786461:WBR786470 VRV786461:VRV786470 VHZ786461:VHZ786470 UYD786461:UYD786470 UOH786461:UOH786470 UEL786461:UEL786470 TUP786461:TUP786470 TKT786461:TKT786470 TAX786461:TAX786470 SRB786461:SRB786470 SHF786461:SHF786470 RXJ786461:RXJ786470 RNN786461:RNN786470 RDR786461:RDR786470 QTV786461:QTV786470 QJZ786461:QJZ786470 QAD786461:QAD786470 PQH786461:PQH786470 PGL786461:PGL786470 OWP786461:OWP786470 OMT786461:OMT786470 OCX786461:OCX786470 NTB786461:NTB786470 NJF786461:NJF786470 MZJ786461:MZJ786470 MPN786461:MPN786470 MFR786461:MFR786470 LVV786461:LVV786470 LLZ786461:LLZ786470 LCD786461:LCD786470 KSH786461:KSH786470 KIL786461:KIL786470 JYP786461:JYP786470 JOT786461:JOT786470 JEX786461:JEX786470 IVB786461:IVB786470 ILF786461:ILF786470 IBJ786461:IBJ786470 HRN786461:HRN786470 HHR786461:HHR786470 GXV786461:GXV786470 GNZ786461:GNZ786470 GED786461:GED786470 FUH786461:FUH786470 FKL786461:FKL786470 FAP786461:FAP786470 EQT786461:EQT786470 EGX786461:EGX786470 DXB786461:DXB786470 DNF786461:DNF786470 DDJ786461:DDJ786470 CTN786461:CTN786470 CJR786461:CJR786470 BZV786461:BZV786470 BPZ786461:BPZ786470 BGD786461:BGD786470 AWH786461:AWH786470 AML786461:AML786470 ACP786461:ACP786470 ST786461:ST786470 IX786461:IX786470 B786461:B786470 WVJ720925:WVJ720934 WLN720925:WLN720934 WBR720925:WBR720934 VRV720925:VRV720934 VHZ720925:VHZ720934 UYD720925:UYD720934 UOH720925:UOH720934 UEL720925:UEL720934 TUP720925:TUP720934 TKT720925:TKT720934 TAX720925:TAX720934 SRB720925:SRB720934 SHF720925:SHF720934 RXJ720925:RXJ720934 RNN720925:RNN720934 RDR720925:RDR720934 QTV720925:QTV720934 QJZ720925:QJZ720934 QAD720925:QAD720934 PQH720925:PQH720934 PGL720925:PGL720934 OWP720925:OWP720934 OMT720925:OMT720934 OCX720925:OCX720934 NTB720925:NTB720934 NJF720925:NJF720934 MZJ720925:MZJ720934 MPN720925:MPN720934 MFR720925:MFR720934 LVV720925:LVV720934 LLZ720925:LLZ720934 LCD720925:LCD720934 KSH720925:KSH720934 KIL720925:KIL720934 JYP720925:JYP720934 JOT720925:JOT720934 JEX720925:JEX720934 IVB720925:IVB720934 ILF720925:ILF720934 IBJ720925:IBJ720934 HRN720925:HRN720934 HHR720925:HHR720934 GXV720925:GXV720934 GNZ720925:GNZ720934 GED720925:GED720934 FUH720925:FUH720934 FKL720925:FKL720934 FAP720925:FAP720934 EQT720925:EQT720934 EGX720925:EGX720934 DXB720925:DXB720934 DNF720925:DNF720934 DDJ720925:DDJ720934 CTN720925:CTN720934 CJR720925:CJR720934 BZV720925:BZV720934 BPZ720925:BPZ720934 BGD720925:BGD720934 AWH720925:AWH720934 AML720925:AML720934 ACP720925:ACP720934 ST720925:ST720934 IX720925:IX720934 B720925:B720934 WVJ655389:WVJ655398 WLN655389:WLN655398 WBR655389:WBR655398 VRV655389:VRV655398 VHZ655389:VHZ655398 UYD655389:UYD655398 UOH655389:UOH655398 UEL655389:UEL655398 TUP655389:TUP655398 TKT655389:TKT655398 TAX655389:TAX655398 SRB655389:SRB655398 SHF655389:SHF655398 RXJ655389:RXJ655398 RNN655389:RNN655398 RDR655389:RDR655398 QTV655389:QTV655398 QJZ655389:QJZ655398 QAD655389:QAD655398 PQH655389:PQH655398 PGL655389:PGL655398 OWP655389:OWP655398 OMT655389:OMT655398 OCX655389:OCX655398 NTB655389:NTB655398 NJF655389:NJF655398 MZJ655389:MZJ655398 MPN655389:MPN655398 MFR655389:MFR655398 LVV655389:LVV655398 LLZ655389:LLZ655398 LCD655389:LCD655398 KSH655389:KSH655398 KIL655389:KIL655398 JYP655389:JYP655398 JOT655389:JOT655398 JEX655389:JEX655398 IVB655389:IVB655398 ILF655389:ILF655398 IBJ655389:IBJ655398 HRN655389:HRN655398 HHR655389:HHR655398 GXV655389:GXV655398 GNZ655389:GNZ655398 GED655389:GED655398 FUH655389:FUH655398 FKL655389:FKL655398 FAP655389:FAP655398 EQT655389:EQT655398 EGX655389:EGX655398 DXB655389:DXB655398 DNF655389:DNF655398 DDJ655389:DDJ655398 CTN655389:CTN655398 CJR655389:CJR655398 BZV655389:BZV655398 BPZ655389:BPZ655398 BGD655389:BGD655398 AWH655389:AWH655398 AML655389:AML655398 ACP655389:ACP655398 ST655389:ST655398 IX655389:IX655398 B655389:B655398 WVJ589853:WVJ589862 WLN589853:WLN589862 WBR589853:WBR589862 VRV589853:VRV589862 VHZ589853:VHZ589862 UYD589853:UYD589862 UOH589853:UOH589862 UEL589853:UEL589862 TUP589853:TUP589862 TKT589853:TKT589862 TAX589853:TAX589862 SRB589853:SRB589862 SHF589853:SHF589862 RXJ589853:RXJ589862 RNN589853:RNN589862 RDR589853:RDR589862 QTV589853:QTV589862 QJZ589853:QJZ589862 QAD589853:QAD589862 PQH589853:PQH589862 PGL589853:PGL589862 OWP589853:OWP589862 OMT589853:OMT589862 OCX589853:OCX589862 NTB589853:NTB589862 NJF589853:NJF589862 MZJ589853:MZJ589862 MPN589853:MPN589862 MFR589853:MFR589862 LVV589853:LVV589862 LLZ589853:LLZ589862 LCD589853:LCD589862 KSH589853:KSH589862 KIL589853:KIL589862 JYP589853:JYP589862 JOT589853:JOT589862 JEX589853:JEX589862 IVB589853:IVB589862 ILF589853:ILF589862 IBJ589853:IBJ589862 HRN589853:HRN589862 HHR589853:HHR589862 GXV589853:GXV589862 GNZ589853:GNZ589862 GED589853:GED589862 FUH589853:FUH589862 FKL589853:FKL589862 FAP589853:FAP589862 EQT589853:EQT589862 EGX589853:EGX589862 DXB589853:DXB589862 DNF589853:DNF589862 DDJ589853:DDJ589862 CTN589853:CTN589862 CJR589853:CJR589862 BZV589853:BZV589862 BPZ589853:BPZ589862 BGD589853:BGD589862 AWH589853:AWH589862 AML589853:AML589862 ACP589853:ACP589862 ST589853:ST589862 IX589853:IX589862 B589853:B589862 WVJ524317:WVJ524326 WLN524317:WLN524326 WBR524317:WBR524326 VRV524317:VRV524326 VHZ524317:VHZ524326 UYD524317:UYD524326 UOH524317:UOH524326 UEL524317:UEL524326 TUP524317:TUP524326 TKT524317:TKT524326 TAX524317:TAX524326 SRB524317:SRB524326 SHF524317:SHF524326 RXJ524317:RXJ524326 RNN524317:RNN524326 RDR524317:RDR524326 QTV524317:QTV524326 QJZ524317:QJZ524326 QAD524317:QAD524326 PQH524317:PQH524326 PGL524317:PGL524326 OWP524317:OWP524326 OMT524317:OMT524326 OCX524317:OCX524326 NTB524317:NTB524326 NJF524317:NJF524326 MZJ524317:MZJ524326 MPN524317:MPN524326 MFR524317:MFR524326 LVV524317:LVV524326 LLZ524317:LLZ524326 LCD524317:LCD524326 KSH524317:KSH524326 KIL524317:KIL524326 JYP524317:JYP524326 JOT524317:JOT524326 JEX524317:JEX524326 IVB524317:IVB524326 ILF524317:ILF524326 IBJ524317:IBJ524326 HRN524317:HRN524326 HHR524317:HHR524326 GXV524317:GXV524326 GNZ524317:GNZ524326 GED524317:GED524326 FUH524317:FUH524326 FKL524317:FKL524326 FAP524317:FAP524326 EQT524317:EQT524326 EGX524317:EGX524326 DXB524317:DXB524326 DNF524317:DNF524326 DDJ524317:DDJ524326 CTN524317:CTN524326 CJR524317:CJR524326 BZV524317:BZV524326 BPZ524317:BPZ524326 BGD524317:BGD524326 AWH524317:AWH524326 AML524317:AML524326 ACP524317:ACP524326 ST524317:ST524326 IX524317:IX524326 B524317:B524326 WVJ458781:WVJ458790 WLN458781:WLN458790 WBR458781:WBR458790 VRV458781:VRV458790 VHZ458781:VHZ458790 UYD458781:UYD458790 UOH458781:UOH458790 UEL458781:UEL458790 TUP458781:TUP458790 TKT458781:TKT458790 TAX458781:TAX458790 SRB458781:SRB458790 SHF458781:SHF458790 RXJ458781:RXJ458790 RNN458781:RNN458790 RDR458781:RDR458790 QTV458781:QTV458790 QJZ458781:QJZ458790 QAD458781:QAD458790 PQH458781:PQH458790 PGL458781:PGL458790 OWP458781:OWP458790 OMT458781:OMT458790 OCX458781:OCX458790 NTB458781:NTB458790 NJF458781:NJF458790 MZJ458781:MZJ458790 MPN458781:MPN458790 MFR458781:MFR458790 LVV458781:LVV458790 LLZ458781:LLZ458790 LCD458781:LCD458790 KSH458781:KSH458790 KIL458781:KIL458790 JYP458781:JYP458790 JOT458781:JOT458790 JEX458781:JEX458790 IVB458781:IVB458790 ILF458781:ILF458790 IBJ458781:IBJ458790 HRN458781:HRN458790 HHR458781:HHR458790 GXV458781:GXV458790 GNZ458781:GNZ458790 GED458781:GED458790 FUH458781:FUH458790 FKL458781:FKL458790 FAP458781:FAP458790 EQT458781:EQT458790 EGX458781:EGX458790 DXB458781:DXB458790 DNF458781:DNF458790 DDJ458781:DDJ458790 CTN458781:CTN458790 CJR458781:CJR458790 BZV458781:BZV458790 BPZ458781:BPZ458790 BGD458781:BGD458790 AWH458781:AWH458790 AML458781:AML458790 ACP458781:ACP458790 ST458781:ST458790 IX458781:IX458790 B458781:B458790 WVJ393245:WVJ393254 WLN393245:WLN393254 WBR393245:WBR393254 VRV393245:VRV393254 VHZ393245:VHZ393254 UYD393245:UYD393254 UOH393245:UOH393254 UEL393245:UEL393254 TUP393245:TUP393254 TKT393245:TKT393254 TAX393245:TAX393254 SRB393245:SRB393254 SHF393245:SHF393254 RXJ393245:RXJ393254 RNN393245:RNN393254 RDR393245:RDR393254 QTV393245:QTV393254 QJZ393245:QJZ393254 QAD393245:QAD393254 PQH393245:PQH393254 PGL393245:PGL393254 OWP393245:OWP393254 OMT393245:OMT393254 OCX393245:OCX393254 NTB393245:NTB393254 NJF393245:NJF393254 MZJ393245:MZJ393254 MPN393245:MPN393254 MFR393245:MFR393254 LVV393245:LVV393254 LLZ393245:LLZ393254 LCD393245:LCD393254 KSH393245:KSH393254 KIL393245:KIL393254 JYP393245:JYP393254 JOT393245:JOT393254 JEX393245:JEX393254 IVB393245:IVB393254 ILF393245:ILF393254 IBJ393245:IBJ393254 HRN393245:HRN393254 HHR393245:HHR393254 GXV393245:GXV393254 GNZ393245:GNZ393254 GED393245:GED393254 FUH393245:FUH393254 FKL393245:FKL393254 FAP393245:FAP393254 EQT393245:EQT393254 EGX393245:EGX393254 DXB393245:DXB393254 DNF393245:DNF393254 DDJ393245:DDJ393254 CTN393245:CTN393254 CJR393245:CJR393254 BZV393245:BZV393254 BPZ393245:BPZ393254 BGD393245:BGD393254 AWH393245:AWH393254 AML393245:AML393254 ACP393245:ACP393254 ST393245:ST393254 IX393245:IX393254 B393245:B393254 WVJ327709:WVJ327718 WLN327709:WLN327718 WBR327709:WBR327718 VRV327709:VRV327718 VHZ327709:VHZ327718 UYD327709:UYD327718 UOH327709:UOH327718 UEL327709:UEL327718 TUP327709:TUP327718 TKT327709:TKT327718 TAX327709:TAX327718 SRB327709:SRB327718 SHF327709:SHF327718 RXJ327709:RXJ327718 RNN327709:RNN327718 RDR327709:RDR327718 QTV327709:QTV327718 QJZ327709:QJZ327718 QAD327709:QAD327718 PQH327709:PQH327718 PGL327709:PGL327718 OWP327709:OWP327718 OMT327709:OMT327718 OCX327709:OCX327718 NTB327709:NTB327718 NJF327709:NJF327718 MZJ327709:MZJ327718 MPN327709:MPN327718 MFR327709:MFR327718 LVV327709:LVV327718 LLZ327709:LLZ327718 LCD327709:LCD327718 KSH327709:KSH327718 KIL327709:KIL327718 JYP327709:JYP327718 JOT327709:JOT327718 JEX327709:JEX327718 IVB327709:IVB327718 ILF327709:ILF327718 IBJ327709:IBJ327718 HRN327709:HRN327718 HHR327709:HHR327718 GXV327709:GXV327718 GNZ327709:GNZ327718 GED327709:GED327718 FUH327709:FUH327718 FKL327709:FKL327718 FAP327709:FAP327718 EQT327709:EQT327718 EGX327709:EGX327718 DXB327709:DXB327718 DNF327709:DNF327718 DDJ327709:DDJ327718 CTN327709:CTN327718 CJR327709:CJR327718 BZV327709:BZV327718 BPZ327709:BPZ327718 BGD327709:BGD327718 AWH327709:AWH327718 AML327709:AML327718 ACP327709:ACP327718 ST327709:ST327718 IX327709:IX327718 B327709:B327718 WVJ262173:WVJ262182 WLN262173:WLN262182 WBR262173:WBR262182 VRV262173:VRV262182 VHZ262173:VHZ262182 UYD262173:UYD262182 UOH262173:UOH262182 UEL262173:UEL262182 TUP262173:TUP262182 TKT262173:TKT262182 TAX262173:TAX262182 SRB262173:SRB262182 SHF262173:SHF262182 RXJ262173:RXJ262182 RNN262173:RNN262182 RDR262173:RDR262182 QTV262173:QTV262182 QJZ262173:QJZ262182 QAD262173:QAD262182 PQH262173:PQH262182 PGL262173:PGL262182 OWP262173:OWP262182 OMT262173:OMT262182 OCX262173:OCX262182 NTB262173:NTB262182 NJF262173:NJF262182 MZJ262173:MZJ262182 MPN262173:MPN262182 MFR262173:MFR262182 LVV262173:LVV262182 LLZ262173:LLZ262182 LCD262173:LCD262182 KSH262173:KSH262182 KIL262173:KIL262182 JYP262173:JYP262182 JOT262173:JOT262182 JEX262173:JEX262182 IVB262173:IVB262182 ILF262173:ILF262182 IBJ262173:IBJ262182 HRN262173:HRN262182 HHR262173:HHR262182 GXV262173:GXV262182 GNZ262173:GNZ262182 GED262173:GED262182 FUH262173:FUH262182 FKL262173:FKL262182 FAP262173:FAP262182 EQT262173:EQT262182 EGX262173:EGX262182 DXB262173:DXB262182 DNF262173:DNF262182 DDJ262173:DDJ262182 CTN262173:CTN262182 CJR262173:CJR262182 BZV262173:BZV262182 BPZ262173:BPZ262182 BGD262173:BGD262182 AWH262173:AWH262182 AML262173:AML262182 ACP262173:ACP262182 ST262173:ST262182 IX262173:IX262182 B262173:B262182 WVJ196637:WVJ196646 WLN196637:WLN196646 WBR196637:WBR196646 VRV196637:VRV196646 VHZ196637:VHZ196646 UYD196637:UYD196646 UOH196637:UOH196646 UEL196637:UEL196646 TUP196637:TUP196646 TKT196637:TKT196646 TAX196637:TAX196646 SRB196637:SRB196646 SHF196637:SHF196646 RXJ196637:RXJ196646 RNN196637:RNN196646 RDR196637:RDR196646 QTV196637:QTV196646 QJZ196637:QJZ196646 QAD196637:QAD196646 PQH196637:PQH196646 PGL196637:PGL196646 OWP196637:OWP196646 OMT196637:OMT196646 OCX196637:OCX196646 NTB196637:NTB196646 NJF196637:NJF196646 MZJ196637:MZJ196646 MPN196637:MPN196646 MFR196637:MFR196646 LVV196637:LVV196646 LLZ196637:LLZ196646 LCD196637:LCD196646 KSH196637:KSH196646 KIL196637:KIL196646 JYP196637:JYP196646 JOT196637:JOT196646 JEX196637:JEX196646 IVB196637:IVB196646 ILF196637:ILF196646 IBJ196637:IBJ196646 HRN196637:HRN196646 HHR196637:HHR196646 GXV196637:GXV196646 GNZ196637:GNZ196646 GED196637:GED196646 FUH196637:FUH196646 FKL196637:FKL196646 FAP196637:FAP196646 EQT196637:EQT196646 EGX196637:EGX196646 DXB196637:DXB196646 DNF196637:DNF196646 DDJ196637:DDJ196646 CTN196637:CTN196646 CJR196637:CJR196646 BZV196637:BZV196646 BPZ196637:BPZ196646 BGD196637:BGD196646 AWH196637:AWH196646 AML196637:AML196646 ACP196637:ACP196646 ST196637:ST196646 IX196637:IX196646 B196637:B196646 WVJ131101:WVJ131110 WLN131101:WLN131110 WBR131101:WBR131110 VRV131101:VRV131110 VHZ131101:VHZ131110 UYD131101:UYD131110 UOH131101:UOH131110 UEL131101:UEL131110 TUP131101:TUP131110 TKT131101:TKT131110 TAX131101:TAX131110 SRB131101:SRB131110 SHF131101:SHF131110 RXJ131101:RXJ131110 RNN131101:RNN131110 RDR131101:RDR131110 QTV131101:QTV131110 QJZ131101:QJZ131110 QAD131101:QAD131110 PQH131101:PQH131110 PGL131101:PGL131110 OWP131101:OWP131110 OMT131101:OMT131110 OCX131101:OCX131110 NTB131101:NTB131110 NJF131101:NJF131110 MZJ131101:MZJ131110 MPN131101:MPN131110 MFR131101:MFR131110 LVV131101:LVV131110 LLZ131101:LLZ131110 LCD131101:LCD131110 KSH131101:KSH131110 KIL131101:KIL131110 JYP131101:JYP131110 JOT131101:JOT131110 JEX131101:JEX131110 IVB131101:IVB131110 ILF131101:ILF131110 IBJ131101:IBJ131110 HRN131101:HRN131110 HHR131101:HHR131110 GXV131101:GXV131110 GNZ131101:GNZ131110 GED131101:GED131110 FUH131101:FUH131110 FKL131101:FKL131110 FAP131101:FAP131110 EQT131101:EQT131110 EGX131101:EGX131110 DXB131101:DXB131110 DNF131101:DNF131110 DDJ131101:DDJ131110 CTN131101:CTN131110 CJR131101:CJR131110 BZV131101:BZV131110 BPZ131101:BPZ131110 BGD131101:BGD131110 AWH131101:AWH131110 AML131101:AML131110 ACP131101:ACP131110 ST131101:ST131110 IX131101:IX131110 B131101:B131110 WVJ65565:WVJ65574 WLN65565:WLN65574 WBR65565:WBR65574 VRV65565:VRV65574 VHZ65565:VHZ65574 UYD65565:UYD65574 UOH65565:UOH65574 UEL65565:UEL65574 TUP65565:TUP65574 TKT65565:TKT65574 TAX65565:TAX65574 SRB65565:SRB65574 SHF65565:SHF65574 RXJ65565:RXJ65574 RNN65565:RNN65574 RDR65565:RDR65574 QTV65565:QTV65574 QJZ65565:QJZ65574 QAD65565:QAD65574 PQH65565:PQH65574 PGL65565:PGL65574 OWP65565:OWP65574 OMT65565:OMT65574 OCX65565:OCX65574 NTB65565:NTB65574 NJF65565:NJF65574 MZJ65565:MZJ65574 MPN65565:MPN65574 MFR65565:MFR65574 LVV65565:LVV65574 LLZ65565:LLZ65574 LCD65565:LCD65574 KSH65565:KSH65574 KIL65565:KIL65574 JYP65565:JYP65574 JOT65565:JOT65574 JEX65565:JEX65574 IVB65565:IVB65574 ILF65565:ILF65574 IBJ65565:IBJ65574 HRN65565:HRN65574 HHR65565:HHR65574 GXV65565:GXV65574 GNZ65565:GNZ65574 GED65565:GED65574 FUH65565:FUH65574 FKL65565:FKL65574 FAP65565:FAP65574 EQT65565:EQT65574 EGX65565:EGX65574 DXB65565:DXB65574 DNF65565:DNF65574 DDJ65565:DDJ65574 CTN65565:CTN65574 CJR65565:CJR65574 BZV65565:BZV65574 BPZ65565:BPZ65574 BGD65565:BGD65574 AWH65565:AWH65574 AML65565:AML65574 ACP65565:ACP65574 ST65565:ST65574 IX65565:IX65574 B65565:B65574">
      <formula1>$C$5:$C$12</formula1>
    </dataValidation>
    <dataValidation type="list" allowBlank="1" showInputMessage="1" showErrorMessage="1" sqref="WVM983037 JA17 SW17 ACS17 AMO17 AWK17 BGG17 BQC17 BZY17 CJU17 CTQ17 DDM17 DNI17 DXE17 EHA17 EQW17 FAS17 FKO17 FUK17 GEG17 GOC17 GXY17 HHU17 HRQ17 IBM17 ILI17 IVE17 JFA17 JOW17 JYS17 KIO17 KSK17 LCG17 LMC17 LVY17 MFU17 MPQ17 MZM17 NJI17 NTE17 ODA17 OMW17 OWS17 PGO17 PQK17 QAG17 QKC17 QTY17 RDU17 RNQ17 RXM17 SHI17 SRE17 TBA17 TKW17 TUS17 UEO17 UOK17 UYG17 VIC17 VRY17 WBU17 WLQ17 WVM17 E65533 JA65533 SW65533 ACS65533 AMO65533 AWK65533 BGG65533 BQC65533 BZY65533 CJU65533 CTQ65533 DDM65533 DNI65533 DXE65533 EHA65533 EQW65533 FAS65533 FKO65533 FUK65533 GEG65533 GOC65533 GXY65533 HHU65533 HRQ65533 IBM65533 ILI65533 IVE65533 JFA65533 JOW65533 JYS65533 KIO65533 KSK65533 LCG65533 LMC65533 LVY65533 MFU65533 MPQ65533 MZM65533 NJI65533 NTE65533 ODA65533 OMW65533 OWS65533 PGO65533 PQK65533 QAG65533 QKC65533 QTY65533 RDU65533 RNQ65533 RXM65533 SHI65533 SRE65533 TBA65533 TKW65533 TUS65533 UEO65533 UOK65533 UYG65533 VIC65533 VRY65533 WBU65533 WLQ65533 WVM65533 E131069 JA131069 SW131069 ACS131069 AMO131069 AWK131069 BGG131069 BQC131069 BZY131069 CJU131069 CTQ131069 DDM131069 DNI131069 DXE131069 EHA131069 EQW131069 FAS131069 FKO131069 FUK131069 GEG131069 GOC131069 GXY131069 HHU131069 HRQ131069 IBM131069 ILI131069 IVE131069 JFA131069 JOW131069 JYS131069 KIO131069 KSK131069 LCG131069 LMC131069 LVY131069 MFU131069 MPQ131069 MZM131069 NJI131069 NTE131069 ODA131069 OMW131069 OWS131069 PGO131069 PQK131069 QAG131069 QKC131069 QTY131069 RDU131069 RNQ131069 RXM131069 SHI131069 SRE131069 TBA131069 TKW131069 TUS131069 UEO131069 UOK131069 UYG131069 VIC131069 VRY131069 WBU131069 WLQ131069 WVM131069 E196605 JA196605 SW196605 ACS196605 AMO196605 AWK196605 BGG196605 BQC196605 BZY196605 CJU196605 CTQ196605 DDM196605 DNI196605 DXE196605 EHA196605 EQW196605 FAS196605 FKO196605 FUK196605 GEG196605 GOC196605 GXY196605 HHU196605 HRQ196605 IBM196605 ILI196605 IVE196605 JFA196605 JOW196605 JYS196605 KIO196605 KSK196605 LCG196605 LMC196605 LVY196605 MFU196605 MPQ196605 MZM196605 NJI196605 NTE196605 ODA196605 OMW196605 OWS196605 PGO196605 PQK196605 QAG196605 QKC196605 QTY196605 RDU196605 RNQ196605 RXM196605 SHI196605 SRE196605 TBA196605 TKW196605 TUS196605 UEO196605 UOK196605 UYG196605 VIC196605 VRY196605 WBU196605 WLQ196605 WVM196605 E262141 JA262141 SW262141 ACS262141 AMO262141 AWK262141 BGG262141 BQC262141 BZY262141 CJU262141 CTQ262141 DDM262141 DNI262141 DXE262141 EHA262141 EQW262141 FAS262141 FKO262141 FUK262141 GEG262141 GOC262141 GXY262141 HHU262141 HRQ262141 IBM262141 ILI262141 IVE262141 JFA262141 JOW262141 JYS262141 KIO262141 KSK262141 LCG262141 LMC262141 LVY262141 MFU262141 MPQ262141 MZM262141 NJI262141 NTE262141 ODA262141 OMW262141 OWS262141 PGO262141 PQK262141 QAG262141 QKC262141 QTY262141 RDU262141 RNQ262141 RXM262141 SHI262141 SRE262141 TBA262141 TKW262141 TUS262141 UEO262141 UOK262141 UYG262141 VIC262141 VRY262141 WBU262141 WLQ262141 WVM262141 E327677 JA327677 SW327677 ACS327677 AMO327677 AWK327677 BGG327677 BQC327677 BZY327677 CJU327677 CTQ327677 DDM327677 DNI327677 DXE327677 EHA327677 EQW327677 FAS327677 FKO327677 FUK327677 GEG327677 GOC327677 GXY327677 HHU327677 HRQ327677 IBM327677 ILI327677 IVE327677 JFA327677 JOW327677 JYS327677 KIO327677 KSK327677 LCG327677 LMC327677 LVY327677 MFU327677 MPQ327677 MZM327677 NJI327677 NTE327677 ODA327677 OMW327677 OWS327677 PGO327677 PQK327677 QAG327677 QKC327677 QTY327677 RDU327677 RNQ327677 RXM327677 SHI327677 SRE327677 TBA327677 TKW327677 TUS327677 UEO327677 UOK327677 UYG327677 VIC327677 VRY327677 WBU327677 WLQ327677 WVM327677 E393213 JA393213 SW393213 ACS393213 AMO393213 AWK393213 BGG393213 BQC393213 BZY393213 CJU393213 CTQ393213 DDM393213 DNI393213 DXE393213 EHA393213 EQW393213 FAS393213 FKO393213 FUK393213 GEG393213 GOC393213 GXY393213 HHU393213 HRQ393213 IBM393213 ILI393213 IVE393213 JFA393213 JOW393213 JYS393213 KIO393213 KSK393213 LCG393213 LMC393213 LVY393213 MFU393213 MPQ393213 MZM393213 NJI393213 NTE393213 ODA393213 OMW393213 OWS393213 PGO393213 PQK393213 QAG393213 QKC393213 QTY393213 RDU393213 RNQ393213 RXM393213 SHI393213 SRE393213 TBA393213 TKW393213 TUS393213 UEO393213 UOK393213 UYG393213 VIC393213 VRY393213 WBU393213 WLQ393213 WVM393213 E458749 JA458749 SW458749 ACS458749 AMO458749 AWK458749 BGG458749 BQC458749 BZY458749 CJU458749 CTQ458749 DDM458749 DNI458749 DXE458749 EHA458749 EQW458749 FAS458749 FKO458749 FUK458749 GEG458749 GOC458749 GXY458749 HHU458749 HRQ458749 IBM458749 ILI458749 IVE458749 JFA458749 JOW458749 JYS458749 KIO458749 KSK458749 LCG458749 LMC458749 LVY458749 MFU458749 MPQ458749 MZM458749 NJI458749 NTE458749 ODA458749 OMW458749 OWS458749 PGO458749 PQK458749 QAG458749 QKC458749 QTY458749 RDU458749 RNQ458749 RXM458749 SHI458749 SRE458749 TBA458749 TKW458749 TUS458749 UEO458749 UOK458749 UYG458749 VIC458749 VRY458749 WBU458749 WLQ458749 WVM458749 E524285 JA524285 SW524285 ACS524285 AMO524285 AWK524285 BGG524285 BQC524285 BZY524285 CJU524285 CTQ524285 DDM524285 DNI524285 DXE524285 EHA524285 EQW524285 FAS524285 FKO524285 FUK524285 GEG524285 GOC524285 GXY524285 HHU524285 HRQ524285 IBM524285 ILI524285 IVE524285 JFA524285 JOW524285 JYS524285 KIO524285 KSK524285 LCG524285 LMC524285 LVY524285 MFU524285 MPQ524285 MZM524285 NJI524285 NTE524285 ODA524285 OMW524285 OWS524285 PGO524285 PQK524285 QAG524285 QKC524285 QTY524285 RDU524285 RNQ524285 RXM524285 SHI524285 SRE524285 TBA524285 TKW524285 TUS524285 UEO524285 UOK524285 UYG524285 VIC524285 VRY524285 WBU524285 WLQ524285 WVM524285 E589821 JA589821 SW589821 ACS589821 AMO589821 AWK589821 BGG589821 BQC589821 BZY589821 CJU589821 CTQ589821 DDM589821 DNI589821 DXE589821 EHA589821 EQW589821 FAS589821 FKO589821 FUK589821 GEG589821 GOC589821 GXY589821 HHU589821 HRQ589821 IBM589821 ILI589821 IVE589821 JFA589821 JOW589821 JYS589821 KIO589821 KSK589821 LCG589821 LMC589821 LVY589821 MFU589821 MPQ589821 MZM589821 NJI589821 NTE589821 ODA589821 OMW589821 OWS589821 PGO589821 PQK589821 QAG589821 QKC589821 QTY589821 RDU589821 RNQ589821 RXM589821 SHI589821 SRE589821 TBA589821 TKW589821 TUS589821 UEO589821 UOK589821 UYG589821 VIC589821 VRY589821 WBU589821 WLQ589821 WVM589821 E655357 JA655357 SW655357 ACS655357 AMO655357 AWK655357 BGG655357 BQC655357 BZY655357 CJU655357 CTQ655357 DDM655357 DNI655357 DXE655357 EHA655357 EQW655357 FAS655357 FKO655357 FUK655357 GEG655357 GOC655357 GXY655357 HHU655357 HRQ655357 IBM655357 ILI655357 IVE655357 JFA655357 JOW655357 JYS655357 KIO655357 KSK655357 LCG655357 LMC655357 LVY655357 MFU655357 MPQ655357 MZM655357 NJI655357 NTE655357 ODA655357 OMW655357 OWS655357 PGO655357 PQK655357 QAG655357 QKC655357 QTY655357 RDU655357 RNQ655357 RXM655357 SHI655357 SRE655357 TBA655357 TKW655357 TUS655357 UEO655357 UOK655357 UYG655357 VIC655357 VRY655357 WBU655357 WLQ655357 WVM655357 E720893 JA720893 SW720893 ACS720893 AMO720893 AWK720893 BGG720893 BQC720893 BZY720893 CJU720893 CTQ720893 DDM720893 DNI720893 DXE720893 EHA720893 EQW720893 FAS720893 FKO720893 FUK720893 GEG720893 GOC720893 GXY720893 HHU720893 HRQ720893 IBM720893 ILI720893 IVE720893 JFA720893 JOW720893 JYS720893 KIO720893 KSK720893 LCG720893 LMC720893 LVY720893 MFU720893 MPQ720893 MZM720893 NJI720893 NTE720893 ODA720893 OMW720893 OWS720893 PGO720893 PQK720893 QAG720893 QKC720893 QTY720893 RDU720893 RNQ720893 RXM720893 SHI720893 SRE720893 TBA720893 TKW720893 TUS720893 UEO720893 UOK720893 UYG720893 VIC720893 VRY720893 WBU720893 WLQ720893 WVM720893 E786429 JA786429 SW786429 ACS786429 AMO786429 AWK786429 BGG786429 BQC786429 BZY786429 CJU786429 CTQ786429 DDM786429 DNI786429 DXE786429 EHA786429 EQW786429 FAS786429 FKO786429 FUK786429 GEG786429 GOC786429 GXY786429 HHU786429 HRQ786429 IBM786429 ILI786429 IVE786429 JFA786429 JOW786429 JYS786429 KIO786429 KSK786429 LCG786429 LMC786429 LVY786429 MFU786429 MPQ786429 MZM786429 NJI786429 NTE786429 ODA786429 OMW786429 OWS786429 PGO786429 PQK786429 QAG786429 QKC786429 QTY786429 RDU786429 RNQ786429 RXM786429 SHI786429 SRE786429 TBA786429 TKW786429 TUS786429 UEO786429 UOK786429 UYG786429 VIC786429 VRY786429 WBU786429 WLQ786429 WVM786429 E851965 JA851965 SW851965 ACS851965 AMO851965 AWK851965 BGG851965 BQC851965 BZY851965 CJU851965 CTQ851965 DDM851965 DNI851965 DXE851965 EHA851965 EQW851965 FAS851965 FKO851965 FUK851965 GEG851965 GOC851965 GXY851965 HHU851965 HRQ851965 IBM851965 ILI851965 IVE851965 JFA851965 JOW851965 JYS851965 KIO851965 KSK851965 LCG851965 LMC851965 LVY851965 MFU851965 MPQ851965 MZM851965 NJI851965 NTE851965 ODA851965 OMW851965 OWS851965 PGO851965 PQK851965 QAG851965 QKC851965 QTY851965 RDU851965 RNQ851965 RXM851965 SHI851965 SRE851965 TBA851965 TKW851965 TUS851965 UEO851965 UOK851965 UYG851965 VIC851965 VRY851965 WBU851965 WLQ851965 WVM851965 E917501 JA917501 SW917501 ACS917501 AMO917501 AWK917501 BGG917501 BQC917501 BZY917501 CJU917501 CTQ917501 DDM917501 DNI917501 DXE917501 EHA917501 EQW917501 FAS917501 FKO917501 FUK917501 GEG917501 GOC917501 GXY917501 HHU917501 HRQ917501 IBM917501 ILI917501 IVE917501 JFA917501 JOW917501 JYS917501 KIO917501 KSK917501 LCG917501 LMC917501 LVY917501 MFU917501 MPQ917501 MZM917501 NJI917501 NTE917501 ODA917501 OMW917501 OWS917501 PGO917501 PQK917501 QAG917501 QKC917501 QTY917501 RDU917501 RNQ917501 RXM917501 SHI917501 SRE917501 TBA917501 TKW917501 TUS917501 UEO917501 UOK917501 UYG917501 VIC917501 VRY917501 WBU917501 WLQ917501 WVM917501 E983037 JA983037 SW983037 ACS983037 AMO983037 AWK983037 BGG983037 BQC983037 BZY983037 CJU983037 CTQ983037 DDM983037 DNI983037 DXE983037 EHA983037 EQW983037 FAS983037 FKO983037 FUK983037 GEG983037 GOC983037 GXY983037 HHU983037 HRQ983037 IBM983037 ILI983037 IVE983037 JFA983037 JOW983037 JYS983037 KIO983037 KSK983037 LCG983037 LMC983037 LVY983037 MFU983037 MPQ983037 MZM983037 NJI983037 NTE983037 ODA983037 OMW983037 OWS983037 PGO983037 PQK983037 QAG983037 QKC983037 QTY983037 RDU983037 RNQ983037 RXM983037 SHI983037 SRE983037 TBA983037 TKW983037 TUS983037 UEO983037 UOK983037 UYG983037 VIC983037 VRY983037 WBU983037 WLQ983037">
      <formula1>$F$1:$F$12</formula1>
    </dataValidation>
    <dataValidation type="list" allowBlank="1" showInputMessage="1" showErrorMessage="1" sqref="WVM983040 WLQ983040 WBU983040 VRY983040 VIC983040 UYG983040 UOK983040 UEO983040 TUS983040 TKW983040 TBA983040 SRE983040 SHI983040 RXM983040 RNQ983040 RDU983040 QTY983040 QKC983040 QAG983040 PQK983040 PGO983040 OWS983040 OMW983040 ODA983040 NTE983040 NJI983040 MZM983040 MPQ983040 MFU983040 LVY983040 LMC983040 LCG983040 KSK983040 KIO983040 JYS983040 JOW983040 JFA983040 IVE983040 ILI983040 IBM983040 HRQ983040 HHU983040 GXY983040 GOC983040 GEG983040 FUK983040 FKO983040 FAS983040 EQW983040 EHA983040 DXE983040 DNI983040 DDM983040 CTQ983040 CJU983040 BZY983040 BQC983040 BGG983040 AWK983040 AMO983040 ACS983040 SW983040 JA983040 E983040 WVM917504 WLQ917504 WBU917504 VRY917504 VIC917504 UYG917504 UOK917504 UEO917504 TUS917504 TKW917504 TBA917504 SRE917504 SHI917504 RXM917504 RNQ917504 RDU917504 QTY917504 QKC917504 QAG917504 PQK917504 PGO917504 OWS917504 OMW917504 ODA917504 NTE917504 NJI917504 MZM917504 MPQ917504 MFU917504 LVY917504 LMC917504 LCG917504 KSK917504 KIO917504 JYS917504 JOW917504 JFA917504 IVE917504 ILI917504 IBM917504 HRQ917504 HHU917504 GXY917504 GOC917504 GEG917504 FUK917504 FKO917504 FAS917504 EQW917504 EHA917504 DXE917504 DNI917504 DDM917504 CTQ917504 CJU917504 BZY917504 BQC917504 BGG917504 AWK917504 AMO917504 ACS917504 SW917504 JA917504 E917504 WVM851968 WLQ851968 WBU851968 VRY851968 VIC851968 UYG851968 UOK851968 UEO851968 TUS851968 TKW851968 TBA851968 SRE851968 SHI851968 RXM851968 RNQ851968 RDU851968 QTY851968 QKC851968 QAG851968 PQK851968 PGO851968 OWS851968 OMW851968 ODA851968 NTE851968 NJI851968 MZM851968 MPQ851968 MFU851968 LVY851968 LMC851968 LCG851968 KSK851968 KIO851968 JYS851968 JOW851968 JFA851968 IVE851968 ILI851968 IBM851968 HRQ851968 HHU851968 GXY851968 GOC851968 GEG851968 FUK851968 FKO851968 FAS851968 EQW851968 EHA851968 DXE851968 DNI851968 DDM851968 CTQ851968 CJU851968 BZY851968 BQC851968 BGG851968 AWK851968 AMO851968 ACS851968 SW851968 JA851968 E851968 WVM786432 WLQ786432 WBU786432 VRY786432 VIC786432 UYG786432 UOK786432 UEO786432 TUS786432 TKW786432 TBA786432 SRE786432 SHI786432 RXM786432 RNQ786432 RDU786432 QTY786432 QKC786432 QAG786432 PQK786432 PGO786432 OWS786432 OMW786432 ODA786432 NTE786432 NJI786432 MZM786432 MPQ786432 MFU786432 LVY786432 LMC786432 LCG786432 KSK786432 KIO786432 JYS786432 JOW786432 JFA786432 IVE786432 ILI786432 IBM786432 HRQ786432 HHU786432 GXY786432 GOC786432 GEG786432 FUK786432 FKO786432 FAS786432 EQW786432 EHA786432 DXE786432 DNI786432 DDM786432 CTQ786432 CJU786432 BZY786432 BQC786432 BGG786432 AWK786432 AMO786432 ACS786432 SW786432 JA786432 E786432 WVM720896 WLQ720896 WBU720896 VRY720896 VIC720896 UYG720896 UOK720896 UEO720896 TUS720896 TKW720896 TBA720896 SRE720896 SHI720896 RXM720896 RNQ720896 RDU720896 QTY720896 QKC720896 QAG720896 PQK720896 PGO720896 OWS720896 OMW720896 ODA720896 NTE720896 NJI720896 MZM720896 MPQ720896 MFU720896 LVY720896 LMC720896 LCG720896 KSK720896 KIO720896 JYS720896 JOW720896 JFA720896 IVE720896 ILI720896 IBM720896 HRQ720896 HHU720896 GXY720896 GOC720896 GEG720896 FUK720896 FKO720896 FAS720896 EQW720896 EHA720896 DXE720896 DNI720896 DDM720896 CTQ720896 CJU720896 BZY720896 BQC720896 BGG720896 AWK720896 AMO720896 ACS720896 SW720896 JA720896 E720896 WVM655360 WLQ655360 WBU655360 VRY655360 VIC655360 UYG655360 UOK655360 UEO655360 TUS655360 TKW655360 TBA655360 SRE655360 SHI655360 RXM655360 RNQ655360 RDU655360 QTY655360 QKC655360 QAG655360 PQK655360 PGO655360 OWS655360 OMW655360 ODA655360 NTE655360 NJI655360 MZM655360 MPQ655360 MFU655360 LVY655360 LMC655360 LCG655360 KSK655360 KIO655360 JYS655360 JOW655360 JFA655360 IVE655360 ILI655360 IBM655360 HRQ655360 HHU655360 GXY655360 GOC655360 GEG655360 FUK655360 FKO655360 FAS655360 EQW655360 EHA655360 DXE655360 DNI655360 DDM655360 CTQ655360 CJU655360 BZY655360 BQC655360 BGG655360 AWK655360 AMO655360 ACS655360 SW655360 JA655360 E655360 WVM589824 WLQ589824 WBU589824 VRY589824 VIC589824 UYG589824 UOK589824 UEO589824 TUS589824 TKW589824 TBA589824 SRE589824 SHI589824 RXM589824 RNQ589824 RDU589824 QTY589824 QKC589824 QAG589824 PQK589824 PGO589824 OWS589824 OMW589824 ODA589824 NTE589824 NJI589824 MZM589824 MPQ589824 MFU589824 LVY589824 LMC589824 LCG589824 KSK589824 KIO589824 JYS589824 JOW589824 JFA589824 IVE589824 ILI589824 IBM589824 HRQ589824 HHU589824 GXY589824 GOC589824 GEG589824 FUK589824 FKO589824 FAS589824 EQW589824 EHA589824 DXE589824 DNI589824 DDM589824 CTQ589824 CJU589824 BZY589824 BQC589824 BGG589824 AWK589824 AMO589824 ACS589824 SW589824 JA589824 E589824 WVM524288 WLQ524288 WBU524288 VRY524288 VIC524288 UYG524288 UOK524288 UEO524288 TUS524288 TKW524288 TBA524288 SRE524288 SHI524288 RXM524288 RNQ524288 RDU524288 QTY524288 QKC524288 QAG524288 PQK524288 PGO524288 OWS524288 OMW524288 ODA524288 NTE524288 NJI524288 MZM524288 MPQ524288 MFU524288 LVY524288 LMC524288 LCG524288 KSK524288 KIO524288 JYS524288 JOW524288 JFA524288 IVE524288 ILI524288 IBM524288 HRQ524288 HHU524288 GXY524288 GOC524288 GEG524288 FUK524288 FKO524288 FAS524288 EQW524288 EHA524288 DXE524288 DNI524288 DDM524288 CTQ524288 CJU524288 BZY524288 BQC524288 BGG524288 AWK524288 AMO524288 ACS524288 SW524288 JA524288 E524288 WVM458752 WLQ458752 WBU458752 VRY458752 VIC458752 UYG458752 UOK458752 UEO458752 TUS458752 TKW458752 TBA458752 SRE458752 SHI458752 RXM458752 RNQ458752 RDU458752 QTY458752 QKC458752 QAG458752 PQK458752 PGO458752 OWS458752 OMW458752 ODA458752 NTE458752 NJI458752 MZM458752 MPQ458752 MFU458752 LVY458752 LMC458752 LCG458752 KSK458752 KIO458752 JYS458752 JOW458752 JFA458752 IVE458752 ILI458752 IBM458752 HRQ458752 HHU458752 GXY458752 GOC458752 GEG458752 FUK458752 FKO458752 FAS458752 EQW458752 EHA458752 DXE458752 DNI458752 DDM458752 CTQ458752 CJU458752 BZY458752 BQC458752 BGG458752 AWK458752 AMO458752 ACS458752 SW458752 JA458752 E458752 WVM393216 WLQ393216 WBU393216 VRY393216 VIC393216 UYG393216 UOK393216 UEO393216 TUS393216 TKW393216 TBA393216 SRE393216 SHI393216 RXM393216 RNQ393216 RDU393216 QTY393216 QKC393216 QAG393216 PQK393216 PGO393216 OWS393216 OMW393216 ODA393216 NTE393216 NJI393216 MZM393216 MPQ393216 MFU393216 LVY393216 LMC393216 LCG393216 KSK393216 KIO393216 JYS393216 JOW393216 JFA393216 IVE393216 ILI393216 IBM393216 HRQ393216 HHU393216 GXY393216 GOC393216 GEG393216 FUK393216 FKO393216 FAS393216 EQW393216 EHA393216 DXE393216 DNI393216 DDM393216 CTQ393216 CJU393216 BZY393216 BQC393216 BGG393216 AWK393216 AMO393216 ACS393216 SW393216 JA393216 E393216 WVM327680 WLQ327680 WBU327680 VRY327680 VIC327680 UYG327680 UOK327680 UEO327680 TUS327680 TKW327680 TBA327680 SRE327680 SHI327680 RXM327680 RNQ327680 RDU327680 QTY327680 QKC327680 QAG327680 PQK327680 PGO327680 OWS327680 OMW327680 ODA327680 NTE327680 NJI327680 MZM327680 MPQ327680 MFU327680 LVY327680 LMC327680 LCG327680 KSK327680 KIO327680 JYS327680 JOW327680 JFA327680 IVE327680 ILI327680 IBM327680 HRQ327680 HHU327680 GXY327680 GOC327680 GEG327680 FUK327680 FKO327680 FAS327680 EQW327680 EHA327680 DXE327680 DNI327680 DDM327680 CTQ327680 CJU327680 BZY327680 BQC327680 BGG327680 AWK327680 AMO327680 ACS327680 SW327680 JA327680 E327680 WVM262144 WLQ262144 WBU262144 VRY262144 VIC262144 UYG262144 UOK262144 UEO262144 TUS262144 TKW262144 TBA262144 SRE262144 SHI262144 RXM262144 RNQ262144 RDU262144 QTY262144 QKC262144 QAG262144 PQK262144 PGO262144 OWS262144 OMW262144 ODA262144 NTE262144 NJI262144 MZM262144 MPQ262144 MFU262144 LVY262144 LMC262144 LCG262144 KSK262144 KIO262144 JYS262144 JOW262144 JFA262144 IVE262144 ILI262144 IBM262144 HRQ262144 HHU262144 GXY262144 GOC262144 GEG262144 FUK262144 FKO262144 FAS262144 EQW262144 EHA262144 DXE262144 DNI262144 DDM262144 CTQ262144 CJU262144 BZY262144 BQC262144 BGG262144 AWK262144 AMO262144 ACS262144 SW262144 JA262144 E262144 WVM196608 WLQ196608 WBU196608 VRY196608 VIC196608 UYG196608 UOK196608 UEO196608 TUS196608 TKW196608 TBA196608 SRE196608 SHI196608 RXM196608 RNQ196608 RDU196608 QTY196608 QKC196608 QAG196608 PQK196608 PGO196608 OWS196608 OMW196608 ODA196608 NTE196608 NJI196608 MZM196608 MPQ196608 MFU196608 LVY196608 LMC196608 LCG196608 KSK196608 KIO196608 JYS196608 JOW196608 JFA196608 IVE196608 ILI196608 IBM196608 HRQ196608 HHU196608 GXY196608 GOC196608 GEG196608 FUK196608 FKO196608 FAS196608 EQW196608 EHA196608 DXE196608 DNI196608 DDM196608 CTQ196608 CJU196608 BZY196608 BQC196608 BGG196608 AWK196608 AMO196608 ACS196608 SW196608 JA196608 E196608 WVM131072 WLQ131072 WBU131072 VRY131072 VIC131072 UYG131072 UOK131072 UEO131072 TUS131072 TKW131072 TBA131072 SRE131072 SHI131072 RXM131072 RNQ131072 RDU131072 QTY131072 QKC131072 QAG131072 PQK131072 PGO131072 OWS131072 OMW131072 ODA131072 NTE131072 NJI131072 MZM131072 MPQ131072 MFU131072 LVY131072 LMC131072 LCG131072 KSK131072 KIO131072 JYS131072 JOW131072 JFA131072 IVE131072 ILI131072 IBM131072 HRQ131072 HHU131072 GXY131072 GOC131072 GEG131072 FUK131072 FKO131072 FAS131072 EQW131072 EHA131072 DXE131072 DNI131072 DDM131072 CTQ131072 CJU131072 BZY131072 BQC131072 BGG131072 AWK131072 AMO131072 ACS131072 SW131072 JA131072 E131072 WVM65536 WLQ65536 WBU65536 VRY65536 VIC65536 UYG65536 UOK65536 UEO65536 TUS65536 TKW65536 TBA65536 SRE65536 SHI65536 RXM65536 RNQ65536 RDU65536 QTY65536 QKC65536 QAG65536 PQK65536 PGO65536 OWS65536 OMW65536 ODA65536 NTE65536 NJI65536 MZM65536 MPQ65536 MFU65536 LVY65536 LMC65536 LCG65536 KSK65536 KIO65536 JYS65536 JOW65536 JFA65536 IVE65536 ILI65536 IBM65536 HRQ65536 HHU65536 GXY65536 GOC65536 GEG65536 FUK65536 FKO65536 FAS65536 EQW65536 EHA65536 DXE65536 DNI65536 DDM65536 CTQ65536 CJU65536 BZY65536 BQC65536 BGG65536 AWK65536 AMO65536 ACS65536 SW65536 JA65536 E65536 WVM19 WLQ19 WBU19 VRY19 VIC19 UYG19 UOK19 UEO19 TUS19 TKW19 TBA19 SRE19 SHI19 RXM19 RNQ19 RDU19 QTY19 QKC19 QAG19 PQK19 PGO19 OWS19 OMW19 ODA19 NTE19 NJI19 MZM19 MPQ19 MFU19 LVY19 LMC19 LCG19 KSK19 KIO19 JYS19 JOW19 JFA19 IVE19 ILI19 IBM19 HRQ19 HHU19 GXY19 GOC19 GEG19 FUK19 FKO19 FAS19 EQW19 EHA19 DXE19 DNI19 DDM19 CTQ19 CJU19 BZY19 BQC19 BGG19 AWK19 AMO19 ACS19 SW19 JA19">
      <formula1>$E$1:$E$6</formula1>
    </dataValidation>
    <dataValidation type="list" allowBlank="1" showInputMessage="1" showErrorMessage="1" sqref="WVJ983043:WVJ983067 IX21:IX25 ST21:ST25 ACP21:ACP25 AML21:AML25 AWH21:AWH25 BGD21:BGD25 BPZ21:BPZ25 BZV21:BZV25 CJR21:CJR25 CTN21:CTN25 DDJ21:DDJ25 DNF21:DNF25 DXB21:DXB25 EGX21:EGX25 EQT21:EQT25 FAP21:FAP25 FKL21:FKL25 FUH21:FUH25 GED21:GED25 GNZ21:GNZ25 GXV21:GXV25 HHR21:HHR25 HRN21:HRN25 IBJ21:IBJ25 ILF21:ILF25 IVB21:IVB25 JEX21:JEX25 JOT21:JOT25 JYP21:JYP25 KIL21:KIL25 KSH21:KSH25 LCD21:LCD25 LLZ21:LLZ25 LVV21:LVV25 MFR21:MFR25 MPN21:MPN25 MZJ21:MZJ25 NJF21:NJF25 NTB21:NTB25 OCX21:OCX25 OMT21:OMT25 OWP21:OWP25 PGL21:PGL25 PQH21:PQH25 QAD21:QAD25 QJZ21:QJZ25 QTV21:QTV25 RDR21:RDR25 RNN21:RNN25 RXJ21:RXJ25 SHF21:SHF25 SRB21:SRB25 TAX21:TAX25 TKT21:TKT25 TUP21:TUP25 UEL21:UEL25 UOH21:UOH25 UYD21:UYD25 VHZ21:VHZ25 VRV21:VRV25 WBR21:WBR25 WLN21:WLN25 WVJ21:WVJ25 B65539:B65563 IX65539:IX65563 ST65539:ST65563 ACP65539:ACP65563 AML65539:AML65563 AWH65539:AWH65563 BGD65539:BGD65563 BPZ65539:BPZ65563 BZV65539:BZV65563 CJR65539:CJR65563 CTN65539:CTN65563 DDJ65539:DDJ65563 DNF65539:DNF65563 DXB65539:DXB65563 EGX65539:EGX65563 EQT65539:EQT65563 FAP65539:FAP65563 FKL65539:FKL65563 FUH65539:FUH65563 GED65539:GED65563 GNZ65539:GNZ65563 GXV65539:GXV65563 HHR65539:HHR65563 HRN65539:HRN65563 IBJ65539:IBJ65563 ILF65539:ILF65563 IVB65539:IVB65563 JEX65539:JEX65563 JOT65539:JOT65563 JYP65539:JYP65563 KIL65539:KIL65563 KSH65539:KSH65563 LCD65539:LCD65563 LLZ65539:LLZ65563 LVV65539:LVV65563 MFR65539:MFR65563 MPN65539:MPN65563 MZJ65539:MZJ65563 NJF65539:NJF65563 NTB65539:NTB65563 OCX65539:OCX65563 OMT65539:OMT65563 OWP65539:OWP65563 PGL65539:PGL65563 PQH65539:PQH65563 QAD65539:QAD65563 QJZ65539:QJZ65563 QTV65539:QTV65563 RDR65539:RDR65563 RNN65539:RNN65563 RXJ65539:RXJ65563 SHF65539:SHF65563 SRB65539:SRB65563 TAX65539:TAX65563 TKT65539:TKT65563 TUP65539:TUP65563 UEL65539:UEL65563 UOH65539:UOH65563 UYD65539:UYD65563 VHZ65539:VHZ65563 VRV65539:VRV65563 WBR65539:WBR65563 WLN65539:WLN65563 WVJ65539:WVJ65563 B131075:B131099 IX131075:IX131099 ST131075:ST131099 ACP131075:ACP131099 AML131075:AML131099 AWH131075:AWH131099 BGD131075:BGD131099 BPZ131075:BPZ131099 BZV131075:BZV131099 CJR131075:CJR131099 CTN131075:CTN131099 DDJ131075:DDJ131099 DNF131075:DNF131099 DXB131075:DXB131099 EGX131075:EGX131099 EQT131075:EQT131099 FAP131075:FAP131099 FKL131075:FKL131099 FUH131075:FUH131099 GED131075:GED131099 GNZ131075:GNZ131099 GXV131075:GXV131099 HHR131075:HHR131099 HRN131075:HRN131099 IBJ131075:IBJ131099 ILF131075:ILF131099 IVB131075:IVB131099 JEX131075:JEX131099 JOT131075:JOT131099 JYP131075:JYP131099 KIL131075:KIL131099 KSH131075:KSH131099 LCD131075:LCD131099 LLZ131075:LLZ131099 LVV131075:LVV131099 MFR131075:MFR131099 MPN131075:MPN131099 MZJ131075:MZJ131099 NJF131075:NJF131099 NTB131075:NTB131099 OCX131075:OCX131099 OMT131075:OMT131099 OWP131075:OWP131099 PGL131075:PGL131099 PQH131075:PQH131099 QAD131075:QAD131099 QJZ131075:QJZ131099 QTV131075:QTV131099 RDR131075:RDR131099 RNN131075:RNN131099 RXJ131075:RXJ131099 SHF131075:SHF131099 SRB131075:SRB131099 TAX131075:TAX131099 TKT131075:TKT131099 TUP131075:TUP131099 UEL131075:UEL131099 UOH131075:UOH131099 UYD131075:UYD131099 VHZ131075:VHZ131099 VRV131075:VRV131099 WBR131075:WBR131099 WLN131075:WLN131099 WVJ131075:WVJ131099 B196611:B196635 IX196611:IX196635 ST196611:ST196635 ACP196611:ACP196635 AML196611:AML196635 AWH196611:AWH196635 BGD196611:BGD196635 BPZ196611:BPZ196635 BZV196611:BZV196635 CJR196611:CJR196635 CTN196611:CTN196635 DDJ196611:DDJ196635 DNF196611:DNF196635 DXB196611:DXB196635 EGX196611:EGX196635 EQT196611:EQT196635 FAP196611:FAP196635 FKL196611:FKL196635 FUH196611:FUH196635 GED196611:GED196635 GNZ196611:GNZ196635 GXV196611:GXV196635 HHR196611:HHR196635 HRN196611:HRN196635 IBJ196611:IBJ196635 ILF196611:ILF196635 IVB196611:IVB196635 JEX196611:JEX196635 JOT196611:JOT196635 JYP196611:JYP196635 KIL196611:KIL196635 KSH196611:KSH196635 LCD196611:LCD196635 LLZ196611:LLZ196635 LVV196611:LVV196635 MFR196611:MFR196635 MPN196611:MPN196635 MZJ196611:MZJ196635 NJF196611:NJF196635 NTB196611:NTB196635 OCX196611:OCX196635 OMT196611:OMT196635 OWP196611:OWP196635 PGL196611:PGL196635 PQH196611:PQH196635 QAD196611:QAD196635 QJZ196611:QJZ196635 QTV196611:QTV196635 RDR196611:RDR196635 RNN196611:RNN196635 RXJ196611:RXJ196635 SHF196611:SHF196635 SRB196611:SRB196635 TAX196611:TAX196635 TKT196611:TKT196635 TUP196611:TUP196635 UEL196611:UEL196635 UOH196611:UOH196635 UYD196611:UYD196635 VHZ196611:VHZ196635 VRV196611:VRV196635 WBR196611:WBR196635 WLN196611:WLN196635 WVJ196611:WVJ196635 B262147:B262171 IX262147:IX262171 ST262147:ST262171 ACP262147:ACP262171 AML262147:AML262171 AWH262147:AWH262171 BGD262147:BGD262171 BPZ262147:BPZ262171 BZV262147:BZV262171 CJR262147:CJR262171 CTN262147:CTN262171 DDJ262147:DDJ262171 DNF262147:DNF262171 DXB262147:DXB262171 EGX262147:EGX262171 EQT262147:EQT262171 FAP262147:FAP262171 FKL262147:FKL262171 FUH262147:FUH262171 GED262147:GED262171 GNZ262147:GNZ262171 GXV262147:GXV262171 HHR262147:HHR262171 HRN262147:HRN262171 IBJ262147:IBJ262171 ILF262147:ILF262171 IVB262147:IVB262171 JEX262147:JEX262171 JOT262147:JOT262171 JYP262147:JYP262171 KIL262147:KIL262171 KSH262147:KSH262171 LCD262147:LCD262171 LLZ262147:LLZ262171 LVV262147:LVV262171 MFR262147:MFR262171 MPN262147:MPN262171 MZJ262147:MZJ262171 NJF262147:NJF262171 NTB262147:NTB262171 OCX262147:OCX262171 OMT262147:OMT262171 OWP262147:OWP262171 PGL262147:PGL262171 PQH262147:PQH262171 QAD262147:QAD262171 QJZ262147:QJZ262171 QTV262147:QTV262171 RDR262147:RDR262171 RNN262147:RNN262171 RXJ262147:RXJ262171 SHF262147:SHF262171 SRB262147:SRB262171 TAX262147:TAX262171 TKT262147:TKT262171 TUP262147:TUP262171 UEL262147:UEL262171 UOH262147:UOH262171 UYD262147:UYD262171 VHZ262147:VHZ262171 VRV262147:VRV262171 WBR262147:WBR262171 WLN262147:WLN262171 WVJ262147:WVJ262171 B327683:B327707 IX327683:IX327707 ST327683:ST327707 ACP327683:ACP327707 AML327683:AML327707 AWH327683:AWH327707 BGD327683:BGD327707 BPZ327683:BPZ327707 BZV327683:BZV327707 CJR327683:CJR327707 CTN327683:CTN327707 DDJ327683:DDJ327707 DNF327683:DNF327707 DXB327683:DXB327707 EGX327683:EGX327707 EQT327683:EQT327707 FAP327683:FAP327707 FKL327683:FKL327707 FUH327683:FUH327707 GED327683:GED327707 GNZ327683:GNZ327707 GXV327683:GXV327707 HHR327683:HHR327707 HRN327683:HRN327707 IBJ327683:IBJ327707 ILF327683:ILF327707 IVB327683:IVB327707 JEX327683:JEX327707 JOT327683:JOT327707 JYP327683:JYP327707 KIL327683:KIL327707 KSH327683:KSH327707 LCD327683:LCD327707 LLZ327683:LLZ327707 LVV327683:LVV327707 MFR327683:MFR327707 MPN327683:MPN327707 MZJ327683:MZJ327707 NJF327683:NJF327707 NTB327683:NTB327707 OCX327683:OCX327707 OMT327683:OMT327707 OWP327683:OWP327707 PGL327683:PGL327707 PQH327683:PQH327707 QAD327683:QAD327707 QJZ327683:QJZ327707 QTV327683:QTV327707 RDR327683:RDR327707 RNN327683:RNN327707 RXJ327683:RXJ327707 SHF327683:SHF327707 SRB327683:SRB327707 TAX327683:TAX327707 TKT327683:TKT327707 TUP327683:TUP327707 UEL327683:UEL327707 UOH327683:UOH327707 UYD327683:UYD327707 VHZ327683:VHZ327707 VRV327683:VRV327707 WBR327683:WBR327707 WLN327683:WLN327707 WVJ327683:WVJ327707 B393219:B393243 IX393219:IX393243 ST393219:ST393243 ACP393219:ACP393243 AML393219:AML393243 AWH393219:AWH393243 BGD393219:BGD393243 BPZ393219:BPZ393243 BZV393219:BZV393243 CJR393219:CJR393243 CTN393219:CTN393243 DDJ393219:DDJ393243 DNF393219:DNF393243 DXB393219:DXB393243 EGX393219:EGX393243 EQT393219:EQT393243 FAP393219:FAP393243 FKL393219:FKL393243 FUH393219:FUH393243 GED393219:GED393243 GNZ393219:GNZ393243 GXV393219:GXV393243 HHR393219:HHR393243 HRN393219:HRN393243 IBJ393219:IBJ393243 ILF393219:ILF393243 IVB393219:IVB393243 JEX393219:JEX393243 JOT393219:JOT393243 JYP393219:JYP393243 KIL393219:KIL393243 KSH393219:KSH393243 LCD393219:LCD393243 LLZ393219:LLZ393243 LVV393219:LVV393243 MFR393219:MFR393243 MPN393219:MPN393243 MZJ393219:MZJ393243 NJF393219:NJF393243 NTB393219:NTB393243 OCX393219:OCX393243 OMT393219:OMT393243 OWP393219:OWP393243 PGL393219:PGL393243 PQH393219:PQH393243 QAD393219:QAD393243 QJZ393219:QJZ393243 QTV393219:QTV393243 RDR393219:RDR393243 RNN393219:RNN393243 RXJ393219:RXJ393243 SHF393219:SHF393243 SRB393219:SRB393243 TAX393219:TAX393243 TKT393219:TKT393243 TUP393219:TUP393243 UEL393219:UEL393243 UOH393219:UOH393243 UYD393219:UYD393243 VHZ393219:VHZ393243 VRV393219:VRV393243 WBR393219:WBR393243 WLN393219:WLN393243 WVJ393219:WVJ393243 B458755:B458779 IX458755:IX458779 ST458755:ST458779 ACP458755:ACP458779 AML458755:AML458779 AWH458755:AWH458779 BGD458755:BGD458779 BPZ458755:BPZ458779 BZV458755:BZV458779 CJR458755:CJR458779 CTN458755:CTN458779 DDJ458755:DDJ458779 DNF458755:DNF458779 DXB458755:DXB458779 EGX458755:EGX458779 EQT458755:EQT458779 FAP458755:FAP458779 FKL458755:FKL458779 FUH458755:FUH458779 GED458755:GED458779 GNZ458755:GNZ458779 GXV458755:GXV458779 HHR458755:HHR458779 HRN458755:HRN458779 IBJ458755:IBJ458779 ILF458755:ILF458779 IVB458755:IVB458779 JEX458755:JEX458779 JOT458755:JOT458779 JYP458755:JYP458779 KIL458755:KIL458779 KSH458755:KSH458779 LCD458755:LCD458779 LLZ458755:LLZ458779 LVV458755:LVV458779 MFR458755:MFR458779 MPN458755:MPN458779 MZJ458755:MZJ458779 NJF458755:NJF458779 NTB458755:NTB458779 OCX458755:OCX458779 OMT458755:OMT458779 OWP458755:OWP458779 PGL458755:PGL458779 PQH458755:PQH458779 QAD458755:QAD458779 QJZ458755:QJZ458779 QTV458755:QTV458779 RDR458755:RDR458779 RNN458755:RNN458779 RXJ458755:RXJ458779 SHF458755:SHF458779 SRB458755:SRB458779 TAX458755:TAX458779 TKT458755:TKT458779 TUP458755:TUP458779 UEL458755:UEL458779 UOH458755:UOH458779 UYD458755:UYD458779 VHZ458755:VHZ458779 VRV458755:VRV458779 WBR458755:WBR458779 WLN458755:WLN458779 WVJ458755:WVJ458779 B524291:B524315 IX524291:IX524315 ST524291:ST524315 ACP524291:ACP524315 AML524291:AML524315 AWH524291:AWH524315 BGD524291:BGD524315 BPZ524291:BPZ524315 BZV524291:BZV524315 CJR524291:CJR524315 CTN524291:CTN524315 DDJ524291:DDJ524315 DNF524291:DNF524315 DXB524291:DXB524315 EGX524291:EGX524315 EQT524291:EQT524315 FAP524291:FAP524315 FKL524291:FKL524315 FUH524291:FUH524315 GED524291:GED524315 GNZ524291:GNZ524315 GXV524291:GXV524315 HHR524291:HHR524315 HRN524291:HRN524315 IBJ524291:IBJ524315 ILF524291:ILF524315 IVB524291:IVB524315 JEX524291:JEX524315 JOT524291:JOT524315 JYP524291:JYP524315 KIL524291:KIL524315 KSH524291:KSH524315 LCD524291:LCD524315 LLZ524291:LLZ524315 LVV524291:LVV524315 MFR524291:MFR524315 MPN524291:MPN524315 MZJ524291:MZJ524315 NJF524291:NJF524315 NTB524291:NTB524315 OCX524291:OCX524315 OMT524291:OMT524315 OWP524291:OWP524315 PGL524291:PGL524315 PQH524291:PQH524315 QAD524291:QAD524315 QJZ524291:QJZ524315 QTV524291:QTV524315 RDR524291:RDR524315 RNN524291:RNN524315 RXJ524291:RXJ524315 SHF524291:SHF524315 SRB524291:SRB524315 TAX524291:TAX524315 TKT524291:TKT524315 TUP524291:TUP524315 UEL524291:UEL524315 UOH524291:UOH524315 UYD524291:UYD524315 VHZ524291:VHZ524315 VRV524291:VRV524315 WBR524291:WBR524315 WLN524291:WLN524315 WVJ524291:WVJ524315 B589827:B589851 IX589827:IX589851 ST589827:ST589851 ACP589827:ACP589851 AML589827:AML589851 AWH589827:AWH589851 BGD589827:BGD589851 BPZ589827:BPZ589851 BZV589827:BZV589851 CJR589827:CJR589851 CTN589827:CTN589851 DDJ589827:DDJ589851 DNF589827:DNF589851 DXB589827:DXB589851 EGX589827:EGX589851 EQT589827:EQT589851 FAP589827:FAP589851 FKL589827:FKL589851 FUH589827:FUH589851 GED589827:GED589851 GNZ589827:GNZ589851 GXV589827:GXV589851 HHR589827:HHR589851 HRN589827:HRN589851 IBJ589827:IBJ589851 ILF589827:ILF589851 IVB589827:IVB589851 JEX589827:JEX589851 JOT589827:JOT589851 JYP589827:JYP589851 KIL589827:KIL589851 KSH589827:KSH589851 LCD589827:LCD589851 LLZ589827:LLZ589851 LVV589827:LVV589851 MFR589827:MFR589851 MPN589827:MPN589851 MZJ589827:MZJ589851 NJF589827:NJF589851 NTB589827:NTB589851 OCX589827:OCX589851 OMT589827:OMT589851 OWP589827:OWP589851 PGL589827:PGL589851 PQH589827:PQH589851 QAD589827:QAD589851 QJZ589827:QJZ589851 QTV589827:QTV589851 RDR589827:RDR589851 RNN589827:RNN589851 RXJ589827:RXJ589851 SHF589827:SHF589851 SRB589827:SRB589851 TAX589827:TAX589851 TKT589827:TKT589851 TUP589827:TUP589851 UEL589827:UEL589851 UOH589827:UOH589851 UYD589827:UYD589851 VHZ589827:VHZ589851 VRV589827:VRV589851 WBR589827:WBR589851 WLN589827:WLN589851 WVJ589827:WVJ589851 B655363:B655387 IX655363:IX655387 ST655363:ST655387 ACP655363:ACP655387 AML655363:AML655387 AWH655363:AWH655387 BGD655363:BGD655387 BPZ655363:BPZ655387 BZV655363:BZV655387 CJR655363:CJR655387 CTN655363:CTN655387 DDJ655363:DDJ655387 DNF655363:DNF655387 DXB655363:DXB655387 EGX655363:EGX655387 EQT655363:EQT655387 FAP655363:FAP655387 FKL655363:FKL655387 FUH655363:FUH655387 GED655363:GED655387 GNZ655363:GNZ655387 GXV655363:GXV655387 HHR655363:HHR655387 HRN655363:HRN655387 IBJ655363:IBJ655387 ILF655363:ILF655387 IVB655363:IVB655387 JEX655363:JEX655387 JOT655363:JOT655387 JYP655363:JYP655387 KIL655363:KIL655387 KSH655363:KSH655387 LCD655363:LCD655387 LLZ655363:LLZ655387 LVV655363:LVV655387 MFR655363:MFR655387 MPN655363:MPN655387 MZJ655363:MZJ655387 NJF655363:NJF655387 NTB655363:NTB655387 OCX655363:OCX655387 OMT655363:OMT655387 OWP655363:OWP655387 PGL655363:PGL655387 PQH655363:PQH655387 QAD655363:QAD655387 QJZ655363:QJZ655387 QTV655363:QTV655387 RDR655363:RDR655387 RNN655363:RNN655387 RXJ655363:RXJ655387 SHF655363:SHF655387 SRB655363:SRB655387 TAX655363:TAX655387 TKT655363:TKT655387 TUP655363:TUP655387 UEL655363:UEL655387 UOH655363:UOH655387 UYD655363:UYD655387 VHZ655363:VHZ655387 VRV655363:VRV655387 WBR655363:WBR655387 WLN655363:WLN655387 WVJ655363:WVJ655387 B720899:B720923 IX720899:IX720923 ST720899:ST720923 ACP720899:ACP720923 AML720899:AML720923 AWH720899:AWH720923 BGD720899:BGD720923 BPZ720899:BPZ720923 BZV720899:BZV720923 CJR720899:CJR720923 CTN720899:CTN720923 DDJ720899:DDJ720923 DNF720899:DNF720923 DXB720899:DXB720923 EGX720899:EGX720923 EQT720899:EQT720923 FAP720899:FAP720923 FKL720899:FKL720923 FUH720899:FUH720923 GED720899:GED720923 GNZ720899:GNZ720923 GXV720899:GXV720923 HHR720899:HHR720923 HRN720899:HRN720923 IBJ720899:IBJ720923 ILF720899:ILF720923 IVB720899:IVB720923 JEX720899:JEX720923 JOT720899:JOT720923 JYP720899:JYP720923 KIL720899:KIL720923 KSH720899:KSH720923 LCD720899:LCD720923 LLZ720899:LLZ720923 LVV720899:LVV720923 MFR720899:MFR720923 MPN720899:MPN720923 MZJ720899:MZJ720923 NJF720899:NJF720923 NTB720899:NTB720923 OCX720899:OCX720923 OMT720899:OMT720923 OWP720899:OWP720923 PGL720899:PGL720923 PQH720899:PQH720923 QAD720899:QAD720923 QJZ720899:QJZ720923 QTV720899:QTV720923 RDR720899:RDR720923 RNN720899:RNN720923 RXJ720899:RXJ720923 SHF720899:SHF720923 SRB720899:SRB720923 TAX720899:TAX720923 TKT720899:TKT720923 TUP720899:TUP720923 UEL720899:UEL720923 UOH720899:UOH720923 UYD720899:UYD720923 VHZ720899:VHZ720923 VRV720899:VRV720923 WBR720899:WBR720923 WLN720899:WLN720923 WVJ720899:WVJ720923 B786435:B786459 IX786435:IX786459 ST786435:ST786459 ACP786435:ACP786459 AML786435:AML786459 AWH786435:AWH786459 BGD786435:BGD786459 BPZ786435:BPZ786459 BZV786435:BZV786459 CJR786435:CJR786459 CTN786435:CTN786459 DDJ786435:DDJ786459 DNF786435:DNF786459 DXB786435:DXB786459 EGX786435:EGX786459 EQT786435:EQT786459 FAP786435:FAP786459 FKL786435:FKL786459 FUH786435:FUH786459 GED786435:GED786459 GNZ786435:GNZ786459 GXV786435:GXV786459 HHR786435:HHR786459 HRN786435:HRN786459 IBJ786435:IBJ786459 ILF786435:ILF786459 IVB786435:IVB786459 JEX786435:JEX786459 JOT786435:JOT786459 JYP786435:JYP786459 KIL786435:KIL786459 KSH786435:KSH786459 LCD786435:LCD786459 LLZ786435:LLZ786459 LVV786435:LVV786459 MFR786435:MFR786459 MPN786435:MPN786459 MZJ786435:MZJ786459 NJF786435:NJF786459 NTB786435:NTB786459 OCX786435:OCX786459 OMT786435:OMT786459 OWP786435:OWP786459 PGL786435:PGL786459 PQH786435:PQH786459 QAD786435:QAD786459 QJZ786435:QJZ786459 QTV786435:QTV786459 RDR786435:RDR786459 RNN786435:RNN786459 RXJ786435:RXJ786459 SHF786435:SHF786459 SRB786435:SRB786459 TAX786435:TAX786459 TKT786435:TKT786459 TUP786435:TUP786459 UEL786435:UEL786459 UOH786435:UOH786459 UYD786435:UYD786459 VHZ786435:VHZ786459 VRV786435:VRV786459 WBR786435:WBR786459 WLN786435:WLN786459 WVJ786435:WVJ786459 B851971:B851995 IX851971:IX851995 ST851971:ST851995 ACP851971:ACP851995 AML851971:AML851995 AWH851971:AWH851995 BGD851971:BGD851995 BPZ851971:BPZ851995 BZV851971:BZV851995 CJR851971:CJR851995 CTN851971:CTN851995 DDJ851971:DDJ851995 DNF851971:DNF851995 DXB851971:DXB851995 EGX851971:EGX851995 EQT851971:EQT851995 FAP851971:FAP851995 FKL851971:FKL851995 FUH851971:FUH851995 GED851971:GED851995 GNZ851971:GNZ851995 GXV851971:GXV851995 HHR851971:HHR851995 HRN851971:HRN851995 IBJ851971:IBJ851995 ILF851971:ILF851995 IVB851971:IVB851995 JEX851971:JEX851995 JOT851971:JOT851995 JYP851971:JYP851995 KIL851971:KIL851995 KSH851971:KSH851995 LCD851971:LCD851995 LLZ851971:LLZ851995 LVV851971:LVV851995 MFR851971:MFR851995 MPN851971:MPN851995 MZJ851971:MZJ851995 NJF851971:NJF851995 NTB851971:NTB851995 OCX851971:OCX851995 OMT851971:OMT851995 OWP851971:OWP851995 PGL851971:PGL851995 PQH851971:PQH851995 QAD851971:QAD851995 QJZ851971:QJZ851995 QTV851971:QTV851995 RDR851971:RDR851995 RNN851971:RNN851995 RXJ851971:RXJ851995 SHF851971:SHF851995 SRB851971:SRB851995 TAX851971:TAX851995 TKT851971:TKT851995 TUP851971:TUP851995 UEL851971:UEL851995 UOH851971:UOH851995 UYD851971:UYD851995 VHZ851971:VHZ851995 VRV851971:VRV851995 WBR851971:WBR851995 WLN851971:WLN851995 WVJ851971:WVJ851995 B917507:B917531 IX917507:IX917531 ST917507:ST917531 ACP917507:ACP917531 AML917507:AML917531 AWH917507:AWH917531 BGD917507:BGD917531 BPZ917507:BPZ917531 BZV917507:BZV917531 CJR917507:CJR917531 CTN917507:CTN917531 DDJ917507:DDJ917531 DNF917507:DNF917531 DXB917507:DXB917531 EGX917507:EGX917531 EQT917507:EQT917531 FAP917507:FAP917531 FKL917507:FKL917531 FUH917507:FUH917531 GED917507:GED917531 GNZ917507:GNZ917531 GXV917507:GXV917531 HHR917507:HHR917531 HRN917507:HRN917531 IBJ917507:IBJ917531 ILF917507:ILF917531 IVB917507:IVB917531 JEX917507:JEX917531 JOT917507:JOT917531 JYP917507:JYP917531 KIL917507:KIL917531 KSH917507:KSH917531 LCD917507:LCD917531 LLZ917507:LLZ917531 LVV917507:LVV917531 MFR917507:MFR917531 MPN917507:MPN917531 MZJ917507:MZJ917531 NJF917507:NJF917531 NTB917507:NTB917531 OCX917507:OCX917531 OMT917507:OMT917531 OWP917507:OWP917531 PGL917507:PGL917531 PQH917507:PQH917531 QAD917507:QAD917531 QJZ917507:QJZ917531 QTV917507:QTV917531 RDR917507:RDR917531 RNN917507:RNN917531 RXJ917507:RXJ917531 SHF917507:SHF917531 SRB917507:SRB917531 TAX917507:TAX917531 TKT917507:TKT917531 TUP917507:TUP917531 UEL917507:UEL917531 UOH917507:UOH917531 UYD917507:UYD917531 VHZ917507:VHZ917531 VRV917507:VRV917531 WBR917507:WBR917531 WLN917507:WLN917531 WVJ917507:WVJ917531 B983043:B983067 IX983043:IX983067 ST983043:ST983067 ACP983043:ACP983067 AML983043:AML983067 AWH983043:AWH983067 BGD983043:BGD983067 BPZ983043:BPZ983067 BZV983043:BZV983067 CJR983043:CJR983067 CTN983043:CTN983067 DDJ983043:DDJ983067 DNF983043:DNF983067 DXB983043:DXB983067 EGX983043:EGX983067 EQT983043:EQT983067 FAP983043:FAP983067 FKL983043:FKL983067 FUH983043:FUH983067 GED983043:GED983067 GNZ983043:GNZ983067 GXV983043:GXV983067 HHR983043:HHR983067 HRN983043:HRN983067 IBJ983043:IBJ983067 ILF983043:ILF983067 IVB983043:IVB983067 JEX983043:JEX983067 JOT983043:JOT983067 JYP983043:JYP983067 KIL983043:KIL983067 KSH983043:KSH983067 LCD983043:LCD983067 LLZ983043:LLZ983067 LVV983043:LVV983067 MFR983043:MFR983067 MPN983043:MPN983067 MZJ983043:MZJ983067 NJF983043:NJF983067 NTB983043:NTB983067 OCX983043:OCX983067 OMT983043:OMT983067 OWP983043:OWP983067 PGL983043:PGL983067 PQH983043:PQH983067 QAD983043:QAD983067 QJZ983043:QJZ983067 QTV983043:QTV983067 RDR983043:RDR983067 RNN983043:RNN983067 RXJ983043:RXJ983067 SHF983043:SHF983067 SRB983043:SRB983067 TAX983043:TAX983067 TKT983043:TKT983067 TUP983043:TUP983067 UEL983043:UEL983067 UOH983043:UOH983067 UYD983043:UYD983067 VHZ983043:VHZ983067 VRV983043:VRV983067 WBR983043:WBR983067 WLN983043:WLN983067 B21:B25 WVJ983081 IX45:IX65519 ST45:ST65519 ACP45:ACP65519 AML45:AML65519 AWH45:AWH65519 BGD45:BGD65519 BPZ45:BPZ65519 BZV45:BZV65519 CJR45:CJR65519 CTN45:CTN65519 DDJ45:DDJ65519 DNF45:DNF65519 DXB45:DXB65519 EGX45:EGX65519 EQT45:EQT65519 FAP45:FAP65519 FKL45:FKL65519 FUH45:FUH65519 GED45:GED65519 GNZ45:GNZ65519 GXV45:GXV65519 HHR45:HHR65519 HRN45:HRN65519 IBJ45:IBJ65519 ILF45:ILF65519 IVB45:IVB65519 JEX45:JEX65519 JOT45:JOT65519 JYP45:JYP65519 KIL45:KIL65519 KSH45:KSH65519 LCD45:LCD65519 LLZ45:LLZ65519 LVV45:LVV65519 MFR45:MFR65519 MPN45:MPN65519 MZJ45:MZJ65519 NJF45:NJF65519 NTB45:NTB65519 OCX45:OCX65519 OMT45:OMT65519 OWP45:OWP65519 PGL45:PGL65519 PQH45:PQH65519 QAD45:QAD65519 QJZ45:QJZ65519 QTV45:QTV65519 RDR45:RDR65519 RNN45:RNN65519 RXJ45:RXJ65519 SHF45:SHF65519 SRB45:SRB65519 TAX45:TAX65519 TKT45:TKT65519 TUP45:TUP65519 UEL45:UEL65519 UOH45:UOH65519 UYD45:UYD65519 VHZ45:VHZ65519 VRV45:VRV65519 WBR45:WBR65519 WLN45:WLN65519 WVJ45:WVJ65519 B65581:B131055 IX65581:IX131055 ST65581:ST131055 ACP65581:ACP131055 AML65581:AML131055 AWH65581:AWH131055 BGD65581:BGD131055 BPZ65581:BPZ131055 BZV65581:BZV131055 CJR65581:CJR131055 CTN65581:CTN131055 DDJ65581:DDJ131055 DNF65581:DNF131055 DXB65581:DXB131055 EGX65581:EGX131055 EQT65581:EQT131055 FAP65581:FAP131055 FKL65581:FKL131055 FUH65581:FUH131055 GED65581:GED131055 GNZ65581:GNZ131055 GXV65581:GXV131055 HHR65581:HHR131055 HRN65581:HRN131055 IBJ65581:IBJ131055 ILF65581:ILF131055 IVB65581:IVB131055 JEX65581:JEX131055 JOT65581:JOT131055 JYP65581:JYP131055 KIL65581:KIL131055 KSH65581:KSH131055 LCD65581:LCD131055 LLZ65581:LLZ131055 LVV65581:LVV131055 MFR65581:MFR131055 MPN65581:MPN131055 MZJ65581:MZJ131055 NJF65581:NJF131055 NTB65581:NTB131055 OCX65581:OCX131055 OMT65581:OMT131055 OWP65581:OWP131055 PGL65581:PGL131055 PQH65581:PQH131055 QAD65581:QAD131055 QJZ65581:QJZ131055 QTV65581:QTV131055 RDR65581:RDR131055 RNN65581:RNN131055 RXJ65581:RXJ131055 SHF65581:SHF131055 SRB65581:SRB131055 TAX65581:TAX131055 TKT65581:TKT131055 TUP65581:TUP131055 UEL65581:UEL131055 UOH65581:UOH131055 UYD65581:UYD131055 VHZ65581:VHZ131055 VRV65581:VRV131055 WBR65581:WBR131055 WLN65581:WLN131055 WVJ65581:WVJ131055 B131117:B196591 IX131117:IX196591 ST131117:ST196591 ACP131117:ACP196591 AML131117:AML196591 AWH131117:AWH196591 BGD131117:BGD196591 BPZ131117:BPZ196591 BZV131117:BZV196591 CJR131117:CJR196591 CTN131117:CTN196591 DDJ131117:DDJ196591 DNF131117:DNF196591 DXB131117:DXB196591 EGX131117:EGX196591 EQT131117:EQT196591 FAP131117:FAP196591 FKL131117:FKL196591 FUH131117:FUH196591 GED131117:GED196591 GNZ131117:GNZ196591 GXV131117:GXV196591 HHR131117:HHR196591 HRN131117:HRN196591 IBJ131117:IBJ196591 ILF131117:ILF196591 IVB131117:IVB196591 JEX131117:JEX196591 JOT131117:JOT196591 JYP131117:JYP196591 KIL131117:KIL196591 KSH131117:KSH196591 LCD131117:LCD196591 LLZ131117:LLZ196591 LVV131117:LVV196591 MFR131117:MFR196591 MPN131117:MPN196591 MZJ131117:MZJ196591 NJF131117:NJF196591 NTB131117:NTB196591 OCX131117:OCX196591 OMT131117:OMT196591 OWP131117:OWP196591 PGL131117:PGL196591 PQH131117:PQH196591 QAD131117:QAD196591 QJZ131117:QJZ196591 QTV131117:QTV196591 RDR131117:RDR196591 RNN131117:RNN196591 RXJ131117:RXJ196591 SHF131117:SHF196591 SRB131117:SRB196591 TAX131117:TAX196591 TKT131117:TKT196591 TUP131117:TUP196591 UEL131117:UEL196591 UOH131117:UOH196591 UYD131117:UYD196591 VHZ131117:VHZ196591 VRV131117:VRV196591 WBR131117:WBR196591 WLN131117:WLN196591 WVJ131117:WVJ196591 B196653:B262127 IX196653:IX262127 ST196653:ST262127 ACP196653:ACP262127 AML196653:AML262127 AWH196653:AWH262127 BGD196653:BGD262127 BPZ196653:BPZ262127 BZV196653:BZV262127 CJR196653:CJR262127 CTN196653:CTN262127 DDJ196653:DDJ262127 DNF196653:DNF262127 DXB196653:DXB262127 EGX196653:EGX262127 EQT196653:EQT262127 FAP196653:FAP262127 FKL196653:FKL262127 FUH196653:FUH262127 GED196653:GED262127 GNZ196653:GNZ262127 GXV196653:GXV262127 HHR196653:HHR262127 HRN196653:HRN262127 IBJ196653:IBJ262127 ILF196653:ILF262127 IVB196653:IVB262127 JEX196653:JEX262127 JOT196653:JOT262127 JYP196653:JYP262127 KIL196653:KIL262127 KSH196653:KSH262127 LCD196653:LCD262127 LLZ196653:LLZ262127 LVV196653:LVV262127 MFR196653:MFR262127 MPN196653:MPN262127 MZJ196653:MZJ262127 NJF196653:NJF262127 NTB196653:NTB262127 OCX196653:OCX262127 OMT196653:OMT262127 OWP196653:OWP262127 PGL196653:PGL262127 PQH196653:PQH262127 QAD196653:QAD262127 QJZ196653:QJZ262127 QTV196653:QTV262127 RDR196653:RDR262127 RNN196653:RNN262127 RXJ196653:RXJ262127 SHF196653:SHF262127 SRB196653:SRB262127 TAX196653:TAX262127 TKT196653:TKT262127 TUP196653:TUP262127 UEL196653:UEL262127 UOH196653:UOH262127 UYD196653:UYD262127 VHZ196653:VHZ262127 VRV196653:VRV262127 WBR196653:WBR262127 WLN196653:WLN262127 WVJ196653:WVJ262127 B262189:B327663 IX262189:IX327663 ST262189:ST327663 ACP262189:ACP327663 AML262189:AML327663 AWH262189:AWH327663 BGD262189:BGD327663 BPZ262189:BPZ327663 BZV262189:BZV327663 CJR262189:CJR327663 CTN262189:CTN327663 DDJ262189:DDJ327663 DNF262189:DNF327663 DXB262189:DXB327663 EGX262189:EGX327663 EQT262189:EQT327663 FAP262189:FAP327663 FKL262189:FKL327663 FUH262189:FUH327663 GED262189:GED327663 GNZ262189:GNZ327663 GXV262189:GXV327663 HHR262189:HHR327663 HRN262189:HRN327663 IBJ262189:IBJ327663 ILF262189:ILF327663 IVB262189:IVB327663 JEX262189:JEX327663 JOT262189:JOT327663 JYP262189:JYP327663 KIL262189:KIL327663 KSH262189:KSH327663 LCD262189:LCD327663 LLZ262189:LLZ327663 LVV262189:LVV327663 MFR262189:MFR327663 MPN262189:MPN327663 MZJ262189:MZJ327663 NJF262189:NJF327663 NTB262189:NTB327663 OCX262189:OCX327663 OMT262189:OMT327663 OWP262189:OWP327663 PGL262189:PGL327663 PQH262189:PQH327663 QAD262189:QAD327663 QJZ262189:QJZ327663 QTV262189:QTV327663 RDR262189:RDR327663 RNN262189:RNN327663 RXJ262189:RXJ327663 SHF262189:SHF327663 SRB262189:SRB327663 TAX262189:TAX327663 TKT262189:TKT327663 TUP262189:TUP327663 UEL262189:UEL327663 UOH262189:UOH327663 UYD262189:UYD327663 VHZ262189:VHZ327663 VRV262189:VRV327663 WBR262189:WBR327663 WLN262189:WLN327663 WVJ262189:WVJ327663 B327725:B393199 IX327725:IX393199 ST327725:ST393199 ACP327725:ACP393199 AML327725:AML393199 AWH327725:AWH393199 BGD327725:BGD393199 BPZ327725:BPZ393199 BZV327725:BZV393199 CJR327725:CJR393199 CTN327725:CTN393199 DDJ327725:DDJ393199 DNF327725:DNF393199 DXB327725:DXB393199 EGX327725:EGX393199 EQT327725:EQT393199 FAP327725:FAP393199 FKL327725:FKL393199 FUH327725:FUH393199 GED327725:GED393199 GNZ327725:GNZ393199 GXV327725:GXV393199 HHR327725:HHR393199 HRN327725:HRN393199 IBJ327725:IBJ393199 ILF327725:ILF393199 IVB327725:IVB393199 JEX327725:JEX393199 JOT327725:JOT393199 JYP327725:JYP393199 KIL327725:KIL393199 KSH327725:KSH393199 LCD327725:LCD393199 LLZ327725:LLZ393199 LVV327725:LVV393199 MFR327725:MFR393199 MPN327725:MPN393199 MZJ327725:MZJ393199 NJF327725:NJF393199 NTB327725:NTB393199 OCX327725:OCX393199 OMT327725:OMT393199 OWP327725:OWP393199 PGL327725:PGL393199 PQH327725:PQH393199 QAD327725:QAD393199 QJZ327725:QJZ393199 QTV327725:QTV393199 RDR327725:RDR393199 RNN327725:RNN393199 RXJ327725:RXJ393199 SHF327725:SHF393199 SRB327725:SRB393199 TAX327725:TAX393199 TKT327725:TKT393199 TUP327725:TUP393199 UEL327725:UEL393199 UOH327725:UOH393199 UYD327725:UYD393199 VHZ327725:VHZ393199 VRV327725:VRV393199 WBR327725:WBR393199 WLN327725:WLN393199 WVJ327725:WVJ393199 B393261:B458735 IX393261:IX458735 ST393261:ST458735 ACP393261:ACP458735 AML393261:AML458735 AWH393261:AWH458735 BGD393261:BGD458735 BPZ393261:BPZ458735 BZV393261:BZV458735 CJR393261:CJR458735 CTN393261:CTN458735 DDJ393261:DDJ458735 DNF393261:DNF458735 DXB393261:DXB458735 EGX393261:EGX458735 EQT393261:EQT458735 FAP393261:FAP458735 FKL393261:FKL458735 FUH393261:FUH458735 GED393261:GED458735 GNZ393261:GNZ458735 GXV393261:GXV458735 HHR393261:HHR458735 HRN393261:HRN458735 IBJ393261:IBJ458735 ILF393261:ILF458735 IVB393261:IVB458735 JEX393261:JEX458735 JOT393261:JOT458735 JYP393261:JYP458735 KIL393261:KIL458735 KSH393261:KSH458735 LCD393261:LCD458735 LLZ393261:LLZ458735 LVV393261:LVV458735 MFR393261:MFR458735 MPN393261:MPN458735 MZJ393261:MZJ458735 NJF393261:NJF458735 NTB393261:NTB458735 OCX393261:OCX458735 OMT393261:OMT458735 OWP393261:OWP458735 PGL393261:PGL458735 PQH393261:PQH458735 QAD393261:QAD458735 QJZ393261:QJZ458735 QTV393261:QTV458735 RDR393261:RDR458735 RNN393261:RNN458735 RXJ393261:RXJ458735 SHF393261:SHF458735 SRB393261:SRB458735 TAX393261:TAX458735 TKT393261:TKT458735 TUP393261:TUP458735 UEL393261:UEL458735 UOH393261:UOH458735 UYD393261:UYD458735 VHZ393261:VHZ458735 VRV393261:VRV458735 WBR393261:WBR458735 WLN393261:WLN458735 WVJ393261:WVJ458735 B458797:B524271 IX458797:IX524271 ST458797:ST524271 ACP458797:ACP524271 AML458797:AML524271 AWH458797:AWH524271 BGD458797:BGD524271 BPZ458797:BPZ524271 BZV458797:BZV524271 CJR458797:CJR524271 CTN458797:CTN524271 DDJ458797:DDJ524271 DNF458797:DNF524271 DXB458797:DXB524271 EGX458797:EGX524271 EQT458797:EQT524271 FAP458797:FAP524271 FKL458797:FKL524271 FUH458797:FUH524271 GED458797:GED524271 GNZ458797:GNZ524271 GXV458797:GXV524271 HHR458797:HHR524271 HRN458797:HRN524271 IBJ458797:IBJ524271 ILF458797:ILF524271 IVB458797:IVB524271 JEX458797:JEX524271 JOT458797:JOT524271 JYP458797:JYP524271 KIL458797:KIL524271 KSH458797:KSH524271 LCD458797:LCD524271 LLZ458797:LLZ524271 LVV458797:LVV524271 MFR458797:MFR524271 MPN458797:MPN524271 MZJ458797:MZJ524271 NJF458797:NJF524271 NTB458797:NTB524271 OCX458797:OCX524271 OMT458797:OMT524271 OWP458797:OWP524271 PGL458797:PGL524271 PQH458797:PQH524271 QAD458797:QAD524271 QJZ458797:QJZ524271 QTV458797:QTV524271 RDR458797:RDR524271 RNN458797:RNN524271 RXJ458797:RXJ524271 SHF458797:SHF524271 SRB458797:SRB524271 TAX458797:TAX524271 TKT458797:TKT524271 TUP458797:TUP524271 UEL458797:UEL524271 UOH458797:UOH524271 UYD458797:UYD524271 VHZ458797:VHZ524271 VRV458797:VRV524271 WBR458797:WBR524271 WLN458797:WLN524271 WVJ458797:WVJ524271 B524333:B589807 IX524333:IX589807 ST524333:ST589807 ACP524333:ACP589807 AML524333:AML589807 AWH524333:AWH589807 BGD524333:BGD589807 BPZ524333:BPZ589807 BZV524333:BZV589807 CJR524333:CJR589807 CTN524333:CTN589807 DDJ524333:DDJ589807 DNF524333:DNF589807 DXB524333:DXB589807 EGX524333:EGX589807 EQT524333:EQT589807 FAP524333:FAP589807 FKL524333:FKL589807 FUH524333:FUH589807 GED524333:GED589807 GNZ524333:GNZ589807 GXV524333:GXV589807 HHR524333:HHR589807 HRN524333:HRN589807 IBJ524333:IBJ589807 ILF524333:ILF589807 IVB524333:IVB589807 JEX524333:JEX589807 JOT524333:JOT589807 JYP524333:JYP589807 KIL524333:KIL589807 KSH524333:KSH589807 LCD524333:LCD589807 LLZ524333:LLZ589807 LVV524333:LVV589807 MFR524333:MFR589807 MPN524333:MPN589807 MZJ524333:MZJ589807 NJF524333:NJF589807 NTB524333:NTB589807 OCX524333:OCX589807 OMT524333:OMT589807 OWP524333:OWP589807 PGL524333:PGL589807 PQH524333:PQH589807 QAD524333:QAD589807 QJZ524333:QJZ589807 QTV524333:QTV589807 RDR524333:RDR589807 RNN524333:RNN589807 RXJ524333:RXJ589807 SHF524333:SHF589807 SRB524333:SRB589807 TAX524333:TAX589807 TKT524333:TKT589807 TUP524333:TUP589807 UEL524333:UEL589807 UOH524333:UOH589807 UYD524333:UYD589807 VHZ524333:VHZ589807 VRV524333:VRV589807 WBR524333:WBR589807 WLN524333:WLN589807 WVJ524333:WVJ589807 B589869:B655343 IX589869:IX655343 ST589869:ST655343 ACP589869:ACP655343 AML589869:AML655343 AWH589869:AWH655343 BGD589869:BGD655343 BPZ589869:BPZ655343 BZV589869:BZV655343 CJR589869:CJR655343 CTN589869:CTN655343 DDJ589869:DDJ655343 DNF589869:DNF655343 DXB589869:DXB655343 EGX589869:EGX655343 EQT589869:EQT655343 FAP589869:FAP655343 FKL589869:FKL655343 FUH589869:FUH655343 GED589869:GED655343 GNZ589869:GNZ655343 GXV589869:GXV655343 HHR589869:HHR655343 HRN589869:HRN655343 IBJ589869:IBJ655343 ILF589869:ILF655343 IVB589869:IVB655343 JEX589869:JEX655343 JOT589869:JOT655343 JYP589869:JYP655343 KIL589869:KIL655343 KSH589869:KSH655343 LCD589869:LCD655343 LLZ589869:LLZ655343 LVV589869:LVV655343 MFR589869:MFR655343 MPN589869:MPN655343 MZJ589869:MZJ655343 NJF589869:NJF655343 NTB589869:NTB655343 OCX589869:OCX655343 OMT589869:OMT655343 OWP589869:OWP655343 PGL589869:PGL655343 PQH589869:PQH655343 QAD589869:QAD655343 QJZ589869:QJZ655343 QTV589869:QTV655343 RDR589869:RDR655343 RNN589869:RNN655343 RXJ589869:RXJ655343 SHF589869:SHF655343 SRB589869:SRB655343 TAX589869:TAX655343 TKT589869:TKT655343 TUP589869:TUP655343 UEL589869:UEL655343 UOH589869:UOH655343 UYD589869:UYD655343 VHZ589869:VHZ655343 VRV589869:VRV655343 WBR589869:WBR655343 WLN589869:WLN655343 WVJ589869:WVJ655343 B655405:B720879 IX655405:IX720879 ST655405:ST720879 ACP655405:ACP720879 AML655405:AML720879 AWH655405:AWH720879 BGD655405:BGD720879 BPZ655405:BPZ720879 BZV655405:BZV720879 CJR655405:CJR720879 CTN655405:CTN720879 DDJ655405:DDJ720879 DNF655405:DNF720879 DXB655405:DXB720879 EGX655405:EGX720879 EQT655405:EQT720879 FAP655405:FAP720879 FKL655405:FKL720879 FUH655405:FUH720879 GED655405:GED720879 GNZ655405:GNZ720879 GXV655405:GXV720879 HHR655405:HHR720879 HRN655405:HRN720879 IBJ655405:IBJ720879 ILF655405:ILF720879 IVB655405:IVB720879 JEX655405:JEX720879 JOT655405:JOT720879 JYP655405:JYP720879 KIL655405:KIL720879 KSH655405:KSH720879 LCD655405:LCD720879 LLZ655405:LLZ720879 LVV655405:LVV720879 MFR655405:MFR720879 MPN655405:MPN720879 MZJ655405:MZJ720879 NJF655405:NJF720879 NTB655405:NTB720879 OCX655405:OCX720879 OMT655405:OMT720879 OWP655405:OWP720879 PGL655405:PGL720879 PQH655405:PQH720879 QAD655405:QAD720879 QJZ655405:QJZ720879 QTV655405:QTV720879 RDR655405:RDR720879 RNN655405:RNN720879 RXJ655405:RXJ720879 SHF655405:SHF720879 SRB655405:SRB720879 TAX655405:TAX720879 TKT655405:TKT720879 TUP655405:TUP720879 UEL655405:UEL720879 UOH655405:UOH720879 UYD655405:UYD720879 VHZ655405:VHZ720879 VRV655405:VRV720879 WBR655405:WBR720879 WLN655405:WLN720879 WVJ655405:WVJ720879 B720941:B786415 IX720941:IX786415 ST720941:ST786415 ACP720941:ACP786415 AML720941:AML786415 AWH720941:AWH786415 BGD720941:BGD786415 BPZ720941:BPZ786415 BZV720941:BZV786415 CJR720941:CJR786415 CTN720941:CTN786415 DDJ720941:DDJ786415 DNF720941:DNF786415 DXB720941:DXB786415 EGX720941:EGX786415 EQT720941:EQT786415 FAP720941:FAP786415 FKL720941:FKL786415 FUH720941:FUH786415 GED720941:GED786415 GNZ720941:GNZ786415 GXV720941:GXV786415 HHR720941:HHR786415 HRN720941:HRN786415 IBJ720941:IBJ786415 ILF720941:ILF786415 IVB720941:IVB786415 JEX720941:JEX786415 JOT720941:JOT786415 JYP720941:JYP786415 KIL720941:KIL786415 KSH720941:KSH786415 LCD720941:LCD786415 LLZ720941:LLZ786415 LVV720941:LVV786415 MFR720941:MFR786415 MPN720941:MPN786415 MZJ720941:MZJ786415 NJF720941:NJF786415 NTB720941:NTB786415 OCX720941:OCX786415 OMT720941:OMT786415 OWP720941:OWP786415 PGL720941:PGL786415 PQH720941:PQH786415 QAD720941:QAD786415 QJZ720941:QJZ786415 QTV720941:QTV786415 RDR720941:RDR786415 RNN720941:RNN786415 RXJ720941:RXJ786415 SHF720941:SHF786415 SRB720941:SRB786415 TAX720941:TAX786415 TKT720941:TKT786415 TUP720941:TUP786415 UEL720941:UEL786415 UOH720941:UOH786415 UYD720941:UYD786415 VHZ720941:VHZ786415 VRV720941:VRV786415 WBR720941:WBR786415 WLN720941:WLN786415 WVJ720941:WVJ786415 B786477:B851951 IX786477:IX851951 ST786477:ST851951 ACP786477:ACP851951 AML786477:AML851951 AWH786477:AWH851951 BGD786477:BGD851951 BPZ786477:BPZ851951 BZV786477:BZV851951 CJR786477:CJR851951 CTN786477:CTN851951 DDJ786477:DDJ851951 DNF786477:DNF851951 DXB786477:DXB851951 EGX786477:EGX851951 EQT786477:EQT851951 FAP786477:FAP851951 FKL786477:FKL851951 FUH786477:FUH851951 GED786477:GED851951 GNZ786477:GNZ851951 GXV786477:GXV851951 HHR786477:HHR851951 HRN786477:HRN851951 IBJ786477:IBJ851951 ILF786477:ILF851951 IVB786477:IVB851951 JEX786477:JEX851951 JOT786477:JOT851951 JYP786477:JYP851951 KIL786477:KIL851951 KSH786477:KSH851951 LCD786477:LCD851951 LLZ786477:LLZ851951 LVV786477:LVV851951 MFR786477:MFR851951 MPN786477:MPN851951 MZJ786477:MZJ851951 NJF786477:NJF851951 NTB786477:NTB851951 OCX786477:OCX851951 OMT786477:OMT851951 OWP786477:OWP851951 PGL786477:PGL851951 PQH786477:PQH851951 QAD786477:QAD851951 QJZ786477:QJZ851951 QTV786477:QTV851951 RDR786477:RDR851951 RNN786477:RNN851951 RXJ786477:RXJ851951 SHF786477:SHF851951 SRB786477:SRB851951 TAX786477:TAX851951 TKT786477:TKT851951 TUP786477:TUP851951 UEL786477:UEL851951 UOH786477:UOH851951 UYD786477:UYD851951 VHZ786477:VHZ851951 VRV786477:VRV851951 WBR786477:WBR851951 WLN786477:WLN851951 WVJ786477:WVJ851951 B852013:B917487 IX852013:IX917487 ST852013:ST917487 ACP852013:ACP917487 AML852013:AML917487 AWH852013:AWH917487 BGD852013:BGD917487 BPZ852013:BPZ917487 BZV852013:BZV917487 CJR852013:CJR917487 CTN852013:CTN917487 DDJ852013:DDJ917487 DNF852013:DNF917487 DXB852013:DXB917487 EGX852013:EGX917487 EQT852013:EQT917487 FAP852013:FAP917487 FKL852013:FKL917487 FUH852013:FUH917487 GED852013:GED917487 GNZ852013:GNZ917487 GXV852013:GXV917487 HHR852013:HHR917487 HRN852013:HRN917487 IBJ852013:IBJ917487 ILF852013:ILF917487 IVB852013:IVB917487 JEX852013:JEX917487 JOT852013:JOT917487 JYP852013:JYP917487 KIL852013:KIL917487 KSH852013:KSH917487 LCD852013:LCD917487 LLZ852013:LLZ917487 LVV852013:LVV917487 MFR852013:MFR917487 MPN852013:MPN917487 MZJ852013:MZJ917487 NJF852013:NJF917487 NTB852013:NTB917487 OCX852013:OCX917487 OMT852013:OMT917487 OWP852013:OWP917487 PGL852013:PGL917487 PQH852013:PQH917487 QAD852013:QAD917487 QJZ852013:QJZ917487 QTV852013:QTV917487 RDR852013:RDR917487 RNN852013:RNN917487 RXJ852013:RXJ917487 SHF852013:SHF917487 SRB852013:SRB917487 TAX852013:TAX917487 TKT852013:TKT917487 TUP852013:TUP917487 UEL852013:UEL917487 UOH852013:UOH917487 UYD852013:UYD917487 VHZ852013:VHZ917487 VRV852013:VRV917487 WBR852013:WBR917487 WLN852013:WLN917487 WVJ852013:WVJ917487 B917549:B983023 IX917549:IX983023 ST917549:ST983023 ACP917549:ACP983023 AML917549:AML983023 AWH917549:AWH983023 BGD917549:BGD983023 BPZ917549:BPZ983023 BZV917549:BZV983023 CJR917549:CJR983023 CTN917549:CTN983023 DDJ917549:DDJ983023 DNF917549:DNF983023 DXB917549:DXB983023 EGX917549:EGX983023 EQT917549:EQT983023 FAP917549:FAP983023 FKL917549:FKL983023 FUH917549:FUH983023 GED917549:GED983023 GNZ917549:GNZ983023 GXV917549:GXV983023 HHR917549:HHR983023 HRN917549:HRN983023 IBJ917549:IBJ983023 ILF917549:ILF983023 IVB917549:IVB983023 JEX917549:JEX983023 JOT917549:JOT983023 JYP917549:JYP983023 KIL917549:KIL983023 KSH917549:KSH983023 LCD917549:LCD983023 LLZ917549:LLZ983023 LVV917549:LVV983023 MFR917549:MFR983023 MPN917549:MPN983023 MZJ917549:MZJ983023 NJF917549:NJF983023 NTB917549:NTB983023 OCX917549:OCX983023 OMT917549:OMT983023 OWP917549:OWP983023 PGL917549:PGL983023 PQH917549:PQH983023 QAD917549:QAD983023 QJZ917549:QJZ983023 QTV917549:QTV983023 RDR917549:RDR983023 RNN917549:RNN983023 RXJ917549:RXJ983023 SHF917549:SHF983023 SRB917549:SRB983023 TAX917549:TAX983023 TKT917549:TKT983023 TUP917549:TUP983023 UEL917549:UEL983023 UOH917549:UOH983023 UYD917549:UYD983023 VHZ917549:VHZ983023 VRV917549:VRV983023 WBR917549:WBR983023 WLN917549:WLN983023 WVJ917549:WVJ983023 B983085:B1048576 IX983085:IX1048576 ST983085:ST1048576 ACP983085:ACP1048576 AML983085:AML1048576 AWH983085:AWH1048576 BGD983085:BGD1048576 BPZ983085:BPZ1048576 BZV983085:BZV1048576 CJR983085:CJR1048576 CTN983085:CTN1048576 DDJ983085:DDJ1048576 DNF983085:DNF1048576 DXB983085:DXB1048576 EGX983085:EGX1048576 EQT983085:EQT1048576 FAP983085:FAP1048576 FKL983085:FKL1048576 FUH983085:FUH1048576 GED983085:GED1048576 GNZ983085:GNZ1048576 GXV983085:GXV1048576 HHR983085:HHR1048576 HRN983085:HRN1048576 IBJ983085:IBJ1048576 ILF983085:ILF1048576 IVB983085:IVB1048576 JEX983085:JEX1048576 JOT983085:JOT1048576 JYP983085:JYP1048576 KIL983085:KIL1048576 KSH983085:KSH1048576 LCD983085:LCD1048576 LLZ983085:LLZ1048576 LVV983085:LVV1048576 MFR983085:MFR1048576 MPN983085:MPN1048576 MZJ983085:MZJ1048576 NJF983085:NJF1048576 NTB983085:NTB1048576 OCX983085:OCX1048576 OMT983085:OMT1048576 OWP983085:OWP1048576 PGL983085:PGL1048576 PQH983085:PQH1048576 QAD983085:QAD1048576 QJZ983085:QJZ1048576 QTV983085:QTV1048576 RDR983085:RDR1048576 RNN983085:RNN1048576 RXJ983085:RXJ1048576 SHF983085:SHF1048576 SRB983085:SRB1048576 TAX983085:TAX1048576 TKT983085:TKT1048576 TUP983085:TUP1048576 UEL983085:UEL1048576 UOH983085:UOH1048576 UYD983085:UYD1048576 VHZ983085:VHZ1048576 VRV983085:VRV1048576 WBR983085:WBR1048576 WLN983085:WLN1048576 WVJ983085:WVJ1048576 B65577 IX65577 ST65577 ACP65577 AML65577 AWH65577 BGD65577 BPZ65577 BZV65577 CJR65577 CTN65577 DDJ65577 DNF65577 DXB65577 EGX65577 EQT65577 FAP65577 FKL65577 FUH65577 GED65577 GNZ65577 GXV65577 HHR65577 HRN65577 IBJ65577 ILF65577 IVB65577 JEX65577 JOT65577 JYP65577 KIL65577 KSH65577 LCD65577 LLZ65577 LVV65577 MFR65577 MPN65577 MZJ65577 NJF65577 NTB65577 OCX65577 OMT65577 OWP65577 PGL65577 PQH65577 QAD65577 QJZ65577 QTV65577 RDR65577 RNN65577 RXJ65577 SHF65577 SRB65577 TAX65577 TKT65577 TUP65577 UEL65577 UOH65577 UYD65577 VHZ65577 VRV65577 WBR65577 WLN65577 WVJ65577 B131113 IX131113 ST131113 ACP131113 AML131113 AWH131113 BGD131113 BPZ131113 BZV131113 CJR131113 CTN131113 DDJ131113 DNF131113 DXB131113 EGX131113 EQT131113 FAP131113 FKL131113 FUH131113 GED131113 GNZ131113 GXV131113 HHR131113 HRN131113 IBJ131113 ILF131113 IVB131113 JEX131113 JOT131113 JYP131113 KIL131113 KSH131113 LCD131113 LLZ131113 LVV131113 MFR131113 MPN131113 MZJ131113 NJF131113 NTB131113 OCX131113 OMT131113 OWP131113 PGL131113 PQH131113 QAD131113 QJZ131113 QTV131113 RDR131113 RNN131113 RXJ131113 SHF131113 SRB131113 TAX131113 TKT131113 TUP131113 UEL131113 UOH131113 UYD131113 VHZ131113 VRV131113 WBR131113 WLN131113 WVJ131113 B196649 IX196649 ST196649 ACP196649 AML196649 AWH196649 BGD196649 BPZ196649 BZV196649 CJR196649 CTN196649 DDJ196649 DNF196649 DXB196649 EGX196649 EQT196649 FAP196649 FKL196649 FUH196649 GED196649 GNZ196649 GXV196649 HHR196649 HRN196649 IBJ196649 ILF196649 IVB196649 JEX196649 JOT196649 JYP196649 KIL196649 KSH196649 LCD196649 LLZ196649 LVV196649 MFR196649 MPN196649 MZJ196649 NJF196649 NTB196649 OCX196649 OMT196649 OWP196649 PGL196649 PQH196649 QAD196649 QJZ196649 QTV196649 RDR196649 RNN196649 RXJ196649 SHF196649 SRB196649 TAX196649 TKT196649 TUP196649 UEL196649 UOH196649 UYD196649 VHZ196649 VRV196649 WBR196649 WLN196649 WVJ196649 B262185 IX262185 ST262185 ACP262185 AML262185 AWH262185 BGD262185 BPZ262185 BZV262185 CJR262185 CTN262185 DDJ262185 DNF262185 DXB262185 EGX262185 EQT262185 FAP262185 FKL262185 FUH262185 GED262185 GNZ262185 GXV262185 HHR262185 HRN262185 IBJ262185 ILF262185 IVB262185 JEX262185 JOT262185 JYP262185 KIL262185 KSH262185 LCD262185 LLZ262185 LVV262185 MFR262185 MPN262185 MZJ262185 NJF262185 NTB262185 OCX262185 OMT262185 OWP262185 PGL262185 PQH262185 QAD262185 QJZ262185 QTV262185 RDR262185 RNN262185 RXJ262185 SHF262185 SRB262185 TAX262185 TKT262185 TUP262185 UEL262185 UOH262185 UYD262185 VHZ262185 VRV262185 WBR262185 WLN262185 WVJ262185 B327721 IX327721 ST327721 ACP327721 AML327721 AWH327721 BGD327721 BPZ327721 BZV327721 CJR327721 CTN327721 DDJ327721 DNF327721 DXB327721 EGX327721 EQT327721 FAP327721 FKL327721 FUH327721 GED327721 GNZ327721 GXV327721 HHR327721 HRN327721 IBJ327721 ILF327721 IVB327721 JEX327721 JOT327721 JYP327721 KIL327721 KSH327721 LCD327721 LLZ327721 LVV327721 MFR327721 MPN327721 MZJ327721 NJF327721 NTB327721 OCX327721 OMT327721 OWP327721 PGL327721 PQH327721 QAD327721 QJZ327721 QTV327721 RDR327721 RNN327721 RXJ327721 SHF327721 SRB327721 TAX327721 TKT327721 TUP327721 UEL327721 UOH327721 UYD327721 VHZ327721 VRV327721 WBR327721 WLN327721 WVJ327721 B393257 IX393257 ST393257 ACP393257 AML393257 AWH393257 BGD393257 BPZ393257 BZV393257 CJR393257 CTN393257 DDJ393257 DNF393257 DXB393257 EGX393257 EQT393257 FAP393257 FKL393257 FUH393257 GED393257 GNZ393257 GXV393257 HHR393257 HRN393257 IBJ393257 ILF393257 IVB393257 JEX393257 JOT393257 JYP393257 KIL393257 KSH393257 LCD393257 LLZ393257 LVV393257 MFR393257 MPN393257 MZJ393257 NJF393257 NTB393257 OCX393257 OMT393257 OWP393257 PGL393257 PQH393257 QAD393257 QJZ393257 QTV393257 RDR393257 RNN393257 RXJ393257 SHF393257 SRB393257 TAX393257 TKT393257 TUP393257 UEL393257 UOH393257 UYD393257 VHZ393257 VRV393257 WBR393257 WLN393257 WVJ393257 B458793 IX458793 ST458793 ACP458793 AML458793 AWH458793 BGD458793 BPZ458793 BZV458793 CJR458793 CTN458793 DDJ458793 DNF458793 DXB458793 EGX458793 EQT458793 FAP458793 FKL458793 FUH458793 GED458793 GNZ458793 GXV458793 HHR458793 HRN458793 IBJ458793 ILF458793 IVB458793 JEX458793 JOT458793 JYP458793 KIL458793 KSH458793 LCD458793 LLZ458793 LVV458793 MFR458793 MPN458793 MZJ458793 NJF458793 NTB458793 OCX458793 OMT458793 OWP458793 PGL458793 PQH458793 QAD458793 QJZ458793 QTV458793 RDR458793 RNN458793 RXJ458793 SHF458793 SRB458793 TAX458793 TKT458793 TUP458793 UEL458793 UOH458793 UYD458793 VHZ458793 VRV458793 WBR458793 WLN458793 WVJ458793 B524329 IX524329 ST524329 ACP524329 AML524329 AWH524329 BGD524329 BPZ524329 BZV524329 CJR524329 CTN524329 DDJ524329 DNF524329 DXB524329 EGX524329 EQT524329 FAP524329 FKL524329 FUH524329 GED524329 GNZ524329 GXV524329 HHR524329 HRN524329 IBJ524329 ILF524329 IVB524329 JEX524329 JOT524329 JYP524329 KIL524329 KSH524329 LCD524329 LLZ524329 LVV524329 MFR524329 MPN524329 MZJ524329 NJF524329 NTB524329 OCX524329 OMT524329 OWP524329 PGL524329 PQH524329 QAD524329 QJZ524329 QTV524329 RDR524329 RNN524329 RXJ524329 SHF524329 SRB524329 TAX524329 TKT524329 TUP524329 UEL524329 UOH524329 UYD524329 VHZ524329 VRV524329 WBR524329 WLN524329 WVJ524329 B589865 IX589865 ST589865 ACP589865 AML589865 AWH589865 BGD589865 BPZ589865 BZV589865 CJR589865 CTN589865 DDJ589865 DNF589865 DXB589865 EGX589865 EQT589865 FAP589865 FKL589865 FUH589865 GED589865 GNZ589865 GXV589865 HHR589865 HRN589865 IBJ589865 ILF589865 IVB589865 JEX589865 JOT589865 JYP589865 KIL589865 KSH589865 LCD589865 LLZ589865 LVV589865 MFR589865 MPN589865 MZJ589865 NJF589865 NTB589865 OCX589865 OMT589865 OWP589865 PGL589865 PQH589865 QAD589865 QJZ589865 QTV589865 RDR589865 RNN589865 RXJ589865 SHF589865 SRB589865 TAX589865 TKT589865 TUP589865 UEL589865 UOH589865 UYD589865 VHZ589865 VRV589865 WBR589865 WLN589865 WVJ589865 B655401 IX655401 ST655401 ACP655401 AML655401 AWH655401 BGD655401 BPZ655401 BZV655401 CJR655401 CTN655401 DDJ655401 DNF655401 DXB655401 EGX655401 EQT655401 FAP655401 FKL655401 FUH655401 GED655401 GNZ655401 GXV655401 HHR655401 HRN655401 IBJ655401 ILF655401 IVB655401 JEX655401 JOT655401 JYP655401 KIL655401 KSH655401 LCD655401 LLZ655401 LVV655401 MFR655401 MPN655401 MZJ655401 NJF655401 NTB655401 OCX655401 OMT655401 OWP655401 PGL655401 PQH655401 QAD655401 QJZ655401 QTV655401 RDR655401 RNN655401 RXJ655401 SHF655401 SRB655401 TAX655401 TKT655401 TUP655401 UEL655401 UOH655401 UYD655401 VHZ655401 VRV655401 WBR655401 WLN655401 WVJ655401 B720937 IX720937 ST720937 ACP720937 AML720937 AWH720937 BGD720937 BPZ720937 BZV720937 CJR720937 CTN720937 DDJ720937 DNF720937 DXB720937 EGX720937 EQT720937 FAP720937 FKL720937 FUH720937 GED720937 GNZ720937 GXV720937 HHR720937 HRN720937 IBJ720937 ILF720937 IVB720937 JEX720937 JOT720937 JYP720937 KIL720937 KSH720937 LCD720937 LLZ720937 LVV720937 MFR720937 MPN720937 MZJ720937 NJF720937 NTB720937 OCX720937 OMT720937 OWP720937 PGL720937 PQH720937 QAD720937 QJZ720937 QTV720937 RDR720937 RNN720937 RXJ720937 SHF720937 SRB720937 TAX720937 TKT720937 TUP720937 UEL720937 UOH720937 UYD720937 VHZ720937 VRV720937 WBR720937 WLN720937 WVJ720937 B786473 IX786473 ST786473 ACP786473 AML786473 AWH786473 BGD786473 BPZ786473 BZV786473 CJR786473 CTN786473 DDJ786473 DNF786473 DXB786473 EGX786473 EQT786473 FAP786473 FKL786473 FUH786473 GED786473 GNZ786473 GXV786473 HHR786473 HRN786473 IBJ786473 ILF786473 IVB786473 JEX786473 JOT786473 JYP786473 KIL786473 KSH786473 LCD786473 LLZ786473 LVV786473 MFR786473 MPN786473 MZJ786473 NJF786473 NTB786473 OCX786473 OMT786473 OWP786473 PGL786473 PQH786473 QAD786473 QJZ786473 QTV786473 RDR786473 RNN786473 RXJ786473 SHF786473 SRB786473 TAX786473 TKT786473 TUP786473 UEL786473 UOH786473 UYD786473 VHZ786473 VRV786473 WBR786473 WLN786473 WVJ786473 B852009 IX852009 ST852009 ACP852009 AML852009 AWH852009 BGD852009 BPZ852009 BZV852009 CJR852009 CTN852009 DDJ852009 DNF852009 DXB852009 EGX852009 EQT852009 FAP852009 FKL852009 FUH852009 GED852009 GNZ852009 GXV852009 HHR852009 HRN852009 IBJ852009 ILF852009 IVB852009 JEX852009 JOT852009 JYP852009 KIL852009 KSH852009 LCD852009 LLZ852009 LVV852009 MFR852009 MPN852009 MZJ852009 NJF852009 NTB852009 OCX852009 OMT852009 OWP852009 PGL852009 PQH852009 QAD852009 QJZ852009 QTV852009 RDR852009 RNN852009 RXJ852009 SHF852009 SRB852009 TAX852009 TKT852009 TUP852009 UEL852009 UOH852009 UYD852009 VHZ852009 VRV852009 WBR852009 WLN852009 WVJ852009 B917545 IX917545 ST917545 ACP917545 AML917545 AWH917545 BGD917545 BPZ917545 BZV917545 CJR917545 CTN917545 DDJ917545 DNF917545 DXB917545 EGX917545 EQT917545 FAP917545 FKL917545 FUH917545 GED917545 GNZ917545 GXV917545 HHR917545 HRN917545 IBJ917545 ILF917545 IVB917545 JEX917545 JOT917545 JYP917545 KIL917545 KSH917545 LCD917545 LLZ917545 LVV917545 MFR917545 MPN917545 MZJ917545 NJF917545 NTB917545 OCX917545 OMT917545 OWP917545 PGL917545 PQH917545 QAD917545 QJZ917545 QTV917545 RDR917545 RNN917545 RXJ917545 SHF917545 SRB917545 TAX917545 TKT917545 TUP917545 UEL917545 UOH917545 UYD917545 VHZ917545 VRV917545 WBR917545 WLN917545 WVJ917545 B983081 IX983081 ST983081 ACP983081 AML983081 AWH983081 BGD983081 BPZ983081 BZV983081 CJR983081 CTN983081 DDJ983081 DNF983081 DXB983081 EGX983081 EQT983081 FAP983081 FKL983081 FUH983081 GED983081 GNZ983081 GXV983081 HHR983081 HRN983081 IBJ983081 ILF983081 IVB983081 JEX983081 JOT983081 JYP983081 KIL983081 KSH983081 LCD983081 LLZ983081 LVV983081 MFR983081 MPN983081 MZJ983081 NJF983081 NTB983081 OCX983081 OMT983081 OWP983081 PGL983081 PQH983081 QAD983081 QJZ983081 QTV983081 RDR983081 RNN983081 RXJ983081 SHF983081 SRB983081 TAX983081 TKT983081 TUP983081 UEL983081 UOH983081 UYD983081 VHZ983081 VRV983081 WBR983081 WLN983081 B358:B65519">
      <formula1>$B$1:$B$15</formula1>
    </dataValidation>
  </dataValidations>
  <pageMargins left="0.78740157480314965" right="0.78740157480314965" top="0.78740157480314965" bottom="0.78740157480314965" header="0.51181102362204722" footer="0.51181102362204722"/>
  <pageSetup paperSize="9" scale="52" orientation="landscape" r:id="rId1"/>
  <headerFooter alignWithMargins="0">
    <oddFooter>&amp;C&amp;F&amp;Rp.&amp;P/&amp;N</oddFooter>
  </headerFooter>
  <drawing r:id="rId2"/>
  <legacyDrawing r:id="rId3"/>
  <controls>
    <mc:AlternateContent xmlns:mc="http://schemas.openxmlformats.org/markup-compatibility/2006">
      <mc:Choice Requires="x14">
        <control shapeId="28909" r:id="rId4" name="CommandButton1">
          <controlPr defaultSize="0" autoLine="0" autoPict="0" r:id="rId5">
            <anchor moveWithCells="1">
              <from>
                <xdr:col>1</xdr:col>
                <xdr:colOff>1112520</xdr:colOff>
                <xdr:row>14</xdr:row>
                <xdr:rowOff>99060</xdr:rowOff>
              </from>
              <to>
                <xdr:col>1</xdr:col>
                <xdr:colOff>2994660</xdr:colOff>
                <xdr:row>14</xdr:row>
                <xdr:rowOff>723900</xdr:rowOff>
              </to>
            </anchor>
          </controlPr>
        </control>
      </mc:Choice>
      <mc:Fallback>
        <control shapeId="28909" r:id="rId4" name="CommandButton1"/>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I2"/>
  <sheetViews>
    <sheetView zoomScale="73" zoomScaleNormal="73" workbookViewId="0">
      <selection activeCell="E33" sqref="E33"/>
    </sheetView>
  </sheetViews>
  <sheetFormatPr baseColWidth="10" defaultColWidth="8" defaultRowHeight="13.8" x14ac:dyDescent="0.25"/>
  <cols>
    <col min="1" max="6" width="33.19921875" customWidth="1"/>
    <col min="7" max="7" width="27.3984375" customWidth="1"/>
    <col min="8" max="8" width="15.69921875" customWidth="1"/>
    <col min="9" max="9" width="16" customWidth="1"/>
    <col min="10" max="10" width="16.3984375" customWidth="1"/>
    <col min="11" max="11" width="20.69921875" customWidth="1"/>
    <col min="12" max="12" width="11.09765625" customWidth="1"/>
    <col min="13" max="13" width="12.3984375" customWidth="1"/>
  </cols>
  <sheetData>
    <row r="1" spans="1:9" s="72" customFormat="1" x14ac:dyDescent="0.25">
      <c r="A1" s="72" t="s">
        <v>347</v>
      </c>
      <c r="B1" s="72" t="s">
        <v>348</v>
      </c>
      <c r="C1" s="72" t="s">
        <v>288</v>
      </c>
      <c r="D1" s="72" t="s">
        <v>286</v>
      </c>
      <c r="E1" s="72" t="s">
        <v>289</v>
      </c>
      <c r="F1" s="72" t="s">
        <v>290</v>
      </c>
      <c r="G1" s="72" t="s">
        <v>287</v>
      </c>
      <c r="H1" s="72" t="s">
        <v>60</v>
      </c>
      <c r="I1" s="72" t="s">
        <v>350</v>
      </c>
    </row>
    <row r="2" spans="1:9" x14ac:dyDescent="0.25">
      <c r="A2" t="s">
        <v>351</v>
      </c>
      <c r="B2" t="s">
        <v>285</v>
      </c>
      <c r="H2">
        <v>1</v>
      </c>
      <c r="I2" t="s">
        <v>352</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theme="0" tint="-0.14999847407452621"/>
    <pageSetUpPr fitToPage="1"/>
  </sheetPr>
  <dimension ref="A1:X63"/>
  <sheetViews>
    <sheetView zoomScale="73" zoomScaleNormal="73" workbookViewId="0">
      <pane xSplit="3" ySplit="19" topLeftCell="D20" activePane="bottomRight" state="frozen"/>
      <selection activeCell="A14" sqref="A14"/>
      <selection pane="topRight" activeCell="D14" sqref="D14"/>
      <selection pane="bottomLeft" activeCell="A20" sqref="A20"/>
      <selection pane="bottomRight" activeCell="G42" sqref="G42"/>
    </sheetView>
  </sheetViews>
  <sheetFormatPr baseColWidth="10" defaultColWidth="10.19921875" defaultRowHeight="15" customHeight="1" x14ac:dyDescent="0.25"/>
  <cols>
    <col min="1" max="1" width="3.19921875" style="1" customWidth="1"/>
    <col min="2" max="2" width="39.8984375" style="1" bestFit="1" customWidth="1"/>
    <col min="3" max="3" width="85" style="1" customWidth="1"/>
    <col min="4" max="4" width="7.19921875" style="4" bestFit="1" customWidth="1"/>
    <col min="5" max="5" width="12.09765625" style="6" customWidth="1"/>
    <col min="6" max="6" width="10.69921875" style="6" customWidth="1"/>
    <col min="7" max="7" width="11.3984375" style="6" bestFit="1" customWidth="1"/>
    <col min="8" max="8" width="10.69921875" style="6" customWidth="1"/>
    <col min="9" max="9" width="13.59765625" style="1" customWidth="1"/>
    <col min="10" max="10" width="11.3984375" style="6" customWidth="1"/>
    <col min="11" max="12" width="9.3984375" style="7" customWidth="1"/>
    <col min="13" max="13" width="11.3984375" style="6" bestFit="1" customWidth="1"/>
    <col min="14" max="14" width="10.69921875" style="6" customWidth="1"/>
    <col min="15" max="15" width="11.3984375" style="6" bestFit="1" customWidth="1"/>
    <col min="16" max="16" width="10.19921875" style="7" customWidth="1"/>
    <col min="17" max="17" width="14.69921875" style="8" customWidth="1"/>
    <col min="18" max="18" width="11.09765625" style="6" bestFit="1" customWidth="1"/>
    <col min="19" max="19" width="12.09765625" style="1" bestFit="1" customWidth="1"/>
    <col min="20" max="20" width="12.5" style="1" bestFit="1" customWidth="1"/>
    <col min="21" max="21" width="11.69921875" style="1" bestFit="1" customWidth="1"/>
    <col min="22" max="256" width="10.19921875" style="1"/>
    <col min="257" max="257" width="3.19921875" style="1" customWidth="1"/>
    <col min="258" max="258" width="39.8984375" style="1" bestFit="1" customWidth="1"/>
    <col min="259" max="259" width="27" style="1" customWidth="1"/>
    <col min="260" max="260" width="7.19921875" style="1" bestFit="1" customWidth="1"/>
    <col min="261" max="261" width="12.09765625" style="1" customWidth="1"/>
    <col min="262" max="262" width="10.69921875" style="1" customWidth="1"/>
    <col min="263" max="263" width="11.3984375" style="1" bestFit="1" customWidth="1"/>
    <col min="264" max="264" width="10.69921875" style="1" customWidth="1"/>
    <col min="265" max="266" width="0" style="1" hidden="1" customWidth="1"/>
    <col min="267" max="268" width="9.3984375" style="1" customWidth="1"/>
    <col min="269" max="269" width="11.3984375" style="1" bestFit="1" customWidth="1"/>
    <col min="270" max="270" width="10.69921875" style="1" customWidth="1"/>
    <col min="271" max="271" width="11.3984375" style="1" bestFit="1" customWidth="1"/>
    <col min="272" max="272" width="10.19921875" style="1" customWidth="1"/>
    <col min="273" max="273" width="14.69921875" style="1" customWidth="1"/>
    <col min="274" max="274" width="11.09765625" style="1" bestFit="1" customWidth="1"/>
    <col min="275" max="512" width="10.19921875" style="1"/>
    <col min="513" max="513" width="3.19921875" style="1" customWidth="1"/>
    <col min="514" max="514" width="39.8984375" style="1" bestFit="1" customWidth="1"/>
    <col min="515" max="515" width="27" style="1" customWidth="1"/>
    <col min="516" max="516" width="7.19921875" style="1" bestFit="1" customWidth="1"/>
    <col min="517" max="517" width="12.09765625" style="1" customWidth="1"/>
    <col min="518" max="518" width="10.69921875" style="1" customWidth="1"/>
    <col min="519" max="519" width="11.3984375" style="1" bestFit="1" customWidth="1"/>
    <col min="520" max="520" width="10.69921875" style="1" customWidth="1"/>
    <col min="521" max="522" width="0" style="1" hidden="1" customWidth="1"/>
    <col min="523" max="524" width="9.3984375" style="1" customWidth="1"/>
    <col min="525" max="525" width="11.3984375" style="1" bestFit="1" customWidth="1"/>
    <col min="526" max="526" width="10.69921875" style="1" customWidth="1"/>
    <col min="527" max="527" width="11.3984375" style="1" bestFit="1" customWidth="1"/>
    <col min="528" max="528" width="10.19921875" style="1" customWidth="1"/>
    <col min="529" max="529" width="14.69921875" style="1" customWidth="1"/>
    <col min="530" max="530" width="11.09765625" style="1" bestFit="1" customWidth="1"/>
    <col min="531" max="768" width="10.19921875" style="1"/>
    <col min="769" max="769" width="3.19921875" style="1" customWidth="1"/>
    <col min="770" max="770" width="39.8984375" style="1" bestFit="1" customWidth="1"/>
    <col min="771" max="771" width="27" style="1" customWidth="1"/>
    <col min="772" max="772" width="7.19921875" style="1" bestFit="1" customWidth="1"/>
    <col min="773" max="773" width="12.09765625" style="1" customWidth="1"/>
    <col min="774" max="774" width="10.69921875" style="1" customWidth="1"/>
    <col min="775" max="775" width="11.3984375" style="1" bestFit="1" customWidth="1"/>
    <col min="776" max="776" width="10.69921875" style="1" customWidth="1"/>
    <col min="777" max="778" width="0" style="1" hidden="1" customWidth="1"/>
    <col min="779" max="780" width="9.3984375" style="1" customWidth="1"/>
    <col min="781" max="781" width="11.3984375" style="1" bestFit="1" customWidth="1"/>
    <col min="782" max="782" width="10.69921875" style="1" customWidth="1"/>
    <col min="783" max="783" width="11.3984375" style="1" bestFit="1" customWidth="1"/>
    <col min="784" max="784" width="10.19921875" style="1" customWidth="1"/>
    <col min="785" max="785" width="14.69921875" style="1" customWidth="1"/>
    <col min="786" max="786" width="11.09765625" style="1" bestFit="1" customWidth="1"/>
    <col min="787" max="1024" width="10.19921875" style="1"/>
    <col min="1025" max="1025" width="3.19921875" style="1" customWidth="1"/>
    <col min="1026" max="1026" width="39.8984375" style="1" bestFit="1" customWidth="1"/>
    <col min="1027" max="1027" width="27" style="1" customWidth="1"/>
    <col min="1028" max="1028" width="7.19921875" style="1" bestFit="1" customWidth="1"/>
    <col min="1029" max="1029" width="12.09765625" style="1" customWidth="1"/>
    <col min="1030" max="1030" width="10.69921875" style="1" customWidth="1"/>
    <col min="1031" max="1031" width="11.3984375" style="1" bestFit="1" customWidth="1"/>
    <col min="1032" max="1032" width="10.69921875" style="1" customWidth="1"/>
    <col min="1033" max="1034" width="0" style="1" hidden="1" customWidth="1"/>
    <col min="1035" max="1036" width="9.3984375" style="1" customWidth="1"/>
    <col min="1037" max="1037" width="11.3984375" style="1" bestFit="1" customWidth="1"/>
    <col min="1038" max="1038" width="10.69921875" style="1" customWidth="1"/>
    <col min="1039" max="1039" width="11.3984375" style="1" bestFit="1" customWidth="1"/>
    <col min="1040" max="1040" width="10.19921875" style="1" customWidth="1"/>
    <col min="1041" max="1041" width="14.69921875" style="1" customWidth="1"/>
    <col min="1042" max="1042" width="11.09765625" style="1" bestFit="1" customWidth="1"/>
    <col min="1043" max="1280" width="10.19921875" style="1"/>
    <col min="1281" max="1281" width="3.19921875" style="1" customWidth="1"/>
    <col min="1282" max="1282" width="39.8984375" style="1" bestFit="1" customWidth="1"/>
    <col min="1283" max="1283" width="27" style="1" customWidth="1"/>
    <col min="1284" max="1284" width="7.19921875" style="1" bestFit="1" customWidth="1"/>
    <col min="1285" max="1285" width="12.09765625" style="1" customWidth="1"/>
    <col min="1286" max="1286" width="10.69921875" style="1" customWidth="1"/>
    <col min="1287" max="1287" width="11.3984375" style="1" bestFit="1" customWidth="1"/>
    <col min="1288" max="1288" width="10.69921875" style="1" customWidth="1"/>
    <col min="1289" max="1290" width="0" style="1" hidden="1" customWidth="1"/>
    <col min="1291" max="1292" width="9.3984375" style="1" customWidth="1"/>
    <col min="1293" max="1293" width="11.3984375" style="1" bestFit="1" customWidth="1"/>
    <col min="1294" max="1294" width="10.69921875" style="1" customWidth="1"/>
    <col min="1295" max="1295" width="11.3984375" style="1" bestFit="1" customWidth="1"/>
    <col min="1296" max="1296" width="10.19921875" style="1" customWidth="1"/>
    <col min="1297" max="1297" width="14.69921875" style="1" customWidth="1"/>
    <col min="1298" max="1298" width="11.09765625" style="1" bestFit="1" customWidth="1"/>
    <col min="1299" max="1536" width="10.19921875" style="1"/>
    <col min="1537" max="1537" width="3.19921875" style="1" customWidth="1"/>
    <col min="1538" max="1538" width="39.8984375" style="1" bestFit="1" customWidth="1"/>
    <col min="1539" max="1539" width="27" style="1" customWidth="1"/>
    <col min="1540" max="1540" width="7.19921875" style="1" bestFit="1" customWidth="1"/>
    <col min="1541" max="1541" width="12.09765625" style="1" customWidth="1"/>
    <col min="1542" max="1542" width="10.69921875" style="1" customWidth="1"/>
    <col min="1543" max="1543" width="11.3984375" style="1" bestFit="1" customWidth="1"/>
    <col min="1544" max="1544" width="10.69921875" style="1" customWidth="1"/>
    <col min="1545" max="1546" width="0" style="1" hidden="1" customWidth="1"/>
    <col min="1547" max="1548" width="9.3984375" style="1" customWidth="1"/>
    <col min="1549" max="1549" width="11.3984375" style="1" bestFit="1" customWidth="1"/>
    <col min="1550" max="1550" width="10.69921875" style="1" customWidth="1"/>
    <col min="1551" max="1551" width="11.3984375" style="1" bestFit="1" customWidth="1"/>
    <col min="1552" max="1552" width="10.19921875" style="1" customWidth="1"/>
    <col min="1553" max="1553" width="14.69921875" style="1" customWidth="1"/>
    <col min="1554" max="1554" width="11.09765625" style="1" bestFit="1" customWidth="1"/>
    <col min="1555" max="1792" width="10.19921875" style="1"/>
    <col min="1793" max="1793" width="3.19921875" style="1" customWidth="1"/>
    <col min="1794" max="1794" width="39.8984375" style="1" bestFit="1" customWidth="1"/>
    <col min="1795" max="1795" width="27" style="1" customWidth="1"/>
    <col min="1796" max="1796" width="7.19921875" style="1" bestFit="1" customWidth="1"/>
    <col min="1797" max="1797" width="12.09765625" style="1" customWidth="1"/>
    <col min="1798" max="1798" width="10.69921875" style="1" customWidth="1"/>
    <col min="1799" max="1799" width="11.3984375" style="1" bestFit="1" customWidth="1"/>
    <col min="1800" max="1800" width="10.69921875" style="1" customWidth="1"/>
    <col min="1801" max="1802" width="0" style="1" hidden="1" customWidth="1"/>
    <col min="1803" max="1804" width="9.3984375" style="1" customWidth="1"/>
    <col min="1805" max="1805" width="11.3984375" style="1" bestFit="1" customWidth="1"/>
    <col min="1806" max="1806" width="10.69921875" style="1" customWidth="1"/>
    <col min="1807" max="1807" width="11.3984375" style="1" bestFit="1" customWidth="1"/>
    <col min="1808" max="1808" width="10.19921875" style="1" customWidth="1"/>
    <col min="1809" max="1809" width="14.69921875" style="1" customWidth="1"/>
    <col min="1810" max="1810" width="11.09765625" style="1" bestFit="1" customWidth="1"/>
    <col min="1811" max="2048" width="10.19921875" style="1"/>
    <col min="2049" max="2049" width="3.19921875" style="1" customWidth="1"/>
    <col min="2050" max="2050" width="39.8984375" style="1" bestFit="1" customWidth="1"/>
    <col min="2051" max="2051" width="27" style="1" customWidth="1"/>
    <col min="2052" max="2052" width="7.19921875" style="1" bestFit="1" customWidth="1"/>
    <col min="2053" max="2053" width="12.09765625" style="1" customWidth="1"/>
    <col min="2054" max="2054" width="10.69921875" style="1" customWidth="1"/>
    <col min="2055" max="2055" width="11.3984375" style="1" bestFit="1" customWidth="1"/>
    <col min="2056" max="2056" width="10.69921875" style="1" customWidth="1"/>
    <col min="2057" max="2058" width="0" style="1" hidden="1" customWidth="1"/>
    <col min="2059" max="2060" width="9.3984375" style="1" customWidth="1"/>
    <col min="2061" max="2061" width="11.3984375" style="1" bestFit="1" customWidth="1"/>
    <col min="2062" max="2062" width="10.69921875" style="1" customWidth="1"/>
    <col min="2063" max="2063" width="11.3984375" style="1" bestFit="1" customWidth="1"/>
    <col min="2064" max="2064" width="10.19921875" style="1" customWidth="1"/>
    <col min="2065" max="2065" width="14.69921875" style="1" customWidth="1"/>
    <col min="2066" max="2066" width="11.09765625" style="1" bestFit="1" customWidth="1"/>
    <col min="2067" max="2304" width="10.19921875" style="1"/>
    <col min="2305" max="2305" width="3.19921875" style="1" customWidth="1"/>
    <col min="2306" max="2306" width="39.8984375" style="1" bestFit="1" customWidth="1"/>
    <col min="2307" max="2307" width="27" style="1" customWidth="1"/>
    <col min="2308" max="2308" width="7.19921875" style="1" bestFit="1" customWidth="1"/>
    <col min="2309" max="2309" width="12.09765625" style="1" customWidth="1"/>
    <col min="2310" max="2310" width="10.69921875" style="1" customWidth="1"/>
    <col min="2311" max="2311" width="11.3984375" style="1" bestFit="1" customWidth="1"/>
    <col min="2312" max="2312" width="10.69921875" style="1" customWidth="1"/>
    <col min="2313" max="2314" width="0" style="1" hidden="1" customWidth="1"/>
    <col min="2315" max="2316" width="9.3984375" style="1" customWidth="1"/>
    <col min="2317" max="2317" width="11.3984375" style="1" bestFit="1" customWidth="1"/>
    <col min="2318" max="2318" width="10.69921875" style="1" customWidth="1"/>
    <col min="2319" max="2319" width="11.3984375" style="1" bestFit="1" customWidth="1"/>
    <col min="2320" max="2320" width="10.19921875" style="1" customWidth="1"/>
    <col min="2321" max="2321" width="14.69921875" style="1" customWidth="1"/>
    <col min="2322" max="2322" width="11.09765625" style="1" bestFit="1" customWidth="1"/>
    <col min="2323" max="2560" width="10.19921875" style="1"/>
    <col min="2561" max="2561" width="3.19921875" style="1" customWidth="1"/>
    <col min="2562" max="2562" width="39.8984375" style="1" bestFit="1" customWidth="1"/>
    <col min="2563" max="2563" width="27" style="1" customWidth="1"/>
    <col min="2564" max="2564" width="7.19921875" style="1" bestFit="1" customWidth="1"/>
    <col min="2565" max="2565" width="12.09765625" style="1" customWidth="1"/>
    <col min="2566" max="2566" width="10.69921875" style="1" customWidth="1"/>
    <col min="2567" max="2567" width="11.3984375" style="1" bestFit="1" customWidth="1"/>
    <col min="2568" max="2568" width="10.69921875" style="1" customWidth="1"/>
    <col min="2569" max="2570" width="0" style="1" hidden="1" customWidth="1"/>
    <col min="2571" max="2572" width="9.3984375" style="1" customWidth="1"/>
    <col min="2573" max="2573" width="11.3984375" style="1" bestFit="1" customWidth="1"/>
    <col min="2574" max="2574" width="10.69921875" style="1" customWidth="1"/>
    <col min="2575" max="2575" width="11.3984375" style="1" bestFit="1" customWidth="1"/>
    <col min="2576" max="2576" width="10.19921875" style="1" customWidth="1"/>
    <col min="2577" max="2577" width="14.69921875" style="1" customWidth="1"/>
    <col min="2578" max="2578" width="11.09765625" style="1" bestFit="1" customWidth="1"/>
    <col min="2579" max="2816" width="10.19921875" style="1"/>
    <col min="2817" max="2817" width="3.19921875" style="1" customWidth="1"/>
    <col min="2818" max="2818" width="39.8984375" style="1" bestFit="1" customWidth="1"/>
    <col min="2819" max="2819" width="27" style="1" customWidth="1"/>
    <col min="2820" max="2820" width="7.19921875" style="1" bestFit="1" customWidth="1"/>
    <col min="2821" max="2821" width="12.09765625" style="1" customWidth="1"/>
    <col min="2822" max="2822" width="10.69921875" style="1" customWidth="1"/>
    <col min="2823" max="2823" width="11.3984375" style="1" bestFit="1" customWidth="1"/>
    <col min="2824" max="2824" width="10.69921875" style="1" customWidth="1"/>
    <col min="2825" max="2826" width="0" style="1" hidden="1" customWidth="1"/>
    <col min="2827" max="2828" width="9.3984375" style="1" customWidth="1"/>
    <col min="2829" max="2829" width="11.3984375" style="1" bestFit="1" customWidth="1"/>
    <col min="2830" max="2830" width="10.69921875" style="1" customWidth="1"/>
    <col min="2831" max="2831" width="11.3984375" style="1" bestFit="1" customWidth="1"/>
    <col min="2832" max="2832" width="10.19921875" style="1" customWidth="1"/>
    <col min="2833" max="2833" width="14.69921875" style="1" customWidth="1"/>
    <col min="2834" max="2834" width="11.09765625" style="1" bestFit="1" customWidth="1"/>
    <col min="2835" max="3072" width="10.19921875" style="1"/>
    <col min="3073" max="3073" width="3.19921875" style="1" customWidth="1"/>
    <col min="3074" max="3074" width="39.8984375" style="1" bestFit="1" customWidth="1"/>
    <col min="3075" max="3075" width="27" style="1" customWidth="1"/>
    <col min="3076" max="3076" width="7.19921875" style="1" bestFit="1" customWidth="1"/>
    <col min="3077" max="3077" width="12.09765625" style="1" customWidth="1"/>
    <col min="3078" max="3078" width="10.69921875" style="1" customWidth="1"/>
    <col min="3079" max="3079" width="11.3984375" style="1" bestFit="1" customWidth="1"/>
    <col min="3080" max="3080" width="10.69921875" style="1" customWidth="1"/>
    <col min="3081" max="3082" width="0" style="1" hidden="1" customWidth="1"/>
    <col min="3083" max="3084" width="9.3984375" style="1" customWidth="1"/>
    <col min="3085" max="3085" width="11.3984375" style="1" bestFit="1" customWidth="1"/>
    <col min="3086" max="3086" width="10.69921875" style="1" customWidth="1"/>
    <col min="3087" max="3087" width="11.3984375" style="1" bestFit="1" customWidth="1"/>
    <col min="3088" max="3088" width="10.19921875" style="1" customWidth="1"/>
    <col min="3089" max="3089" width="14.69921875" style="1" customWidth="1"/>
    <col min="3090" max="3090" width="11.09765625" style="1" bestFit="1" customWidth="1"/>
    <col min="3091" max="3328" width="10.19921875" style="1"/>
    <col min="3329" max="3329" width="3.19921875" style="1" customWidth="1"/>
    <col min="3330" max="3330" width="39.8984375" style="1" bestFit="1" customWidth="1"/>
    <col min="3331" max="3331" width="27" style="1" customWidth="1"/>
    <col min="3332" max="3332" width="7.19921875" style="1" bestFit="1" customWidth="1"/>
    <col min="3333" max="3333" width="12.09765625" style="1" customWidth="1"/>
    <col min="3334" max="3334" width="10.69921875" style="1" customWidth="1"/>
    <col min="3335" max="3335" width="11.3984375" style="1" bestFit="1" customWidth="1"/>
    <col min="3336" max="3336" width="10.69921875" style="1" customWidth="1"/>
    <col min="3337" max="3338" width="0" style="1" hidden="1" customWidth="1"/>
    <col min="3339" max="3340" width="9.3984375" style="1" customWidth="1"/>
    <col min="3341" max="3341" width="11.3984375" style="1" bestFit="1" customWidth="1"/>
    <col min="3342" max="3342" width="10.69921875" style="1" customWidth="1"/>
    <col min="3343" max="3343" width="11.3984375" style="1" bestFit="1" customWidth="1"/>
    <col min="3344" max="3344" width="10.19921875" style="1" customWidth="1"/>
    <col min="3345" max="3345" width="14.69921875" style="1" customWidth="1"/>
    <col min="3346" max="3346" width="11.09765625" style="1" bestFit="1" customWidth="1"/>
    <col min="3347" max="3584" width="10.19921875" style="1"/>
    <col min="3585" max="3585" width="3.19921875" style="1" customWidth="1"/>
    <col min="3586" max="3586" width="39.8984375" style="1" bestFit="1" customWidth="1"/>
    <col min="3587" max="3587" width="27" style="1" customWidth="1"/>
    <col min="3588" max="3588" width="7.19921875" style="1" bestFit="1" customWidth="1"/>
    <col min="3589" max="3589" width="12.09765625" style="1" customWidth="1"/>
    <col min="3590" max="3590" width="10.69921875" style="1" customWidth="1"/>
    <col min="3591" max="3591" width="11.3984375" style="1" bestFit="1" customWidth="1"/>
    <col min="3592" max="3592" width="10.69921875" style="1" customWidth="1"/>
    <col min="3593" max="3594" width="0" style="1" hidden="1" customWidth="1"/>
    <col min="3595" max="3596" width="9.3984375" style="1" customWidth="1"/>
    <col min="3597" max="3597" width="11.3984375" style="1" bestFit="1" customWidth="1"/>
    <col min="3598" max="3598" width="10.69921875" style="1" customWidth="1"/>
    <col min="3599" max="3599" width="11.3984375" style="1" bestFit="1" customWidth="1"/>
    <col min="3600" max="3600" width="10.19921875" style="1" customWidth="1"/>
    <col min="3601" max="3601" width="14.69921875" style="1" customWidth="1"/>
    <col min="3602" max="3602" width="11.09765625" style="1" bestFit="1" customWidth="1"/>
    <col min="3603" max="3840" width="10.19921875" style="1"/>
    <col min="3841" max="3841" width="3.19921875" style="1" customWidth="1"/>
    <col min="3842" max="3842" width="39.8984375" style="1" bestFit="1" customWidth="1"/>
    <col min="3843" max="3843" width="27" style="1" customWidth="1"/>
    <col min="3844" max="3844" width="7.19921875" style="1" bestFit="1" customWidth="1"/>
    <col min="3845" max="3845" width="12.09765625" style="1" customWidth="1"/>
    <col min="3846" max="3846" width="10.69921875" style="1" customWidth="1"/>
    <col min="3847" max="3847" width="11.3984375" style="1" bestFit="1" customWidth="1"/>
    <col min="3848" max="3848" width="10.69921875" style="1" customWidth="1"/>
    <col min="3849" max="3850" width="0" style="1" hidden="1" customWidth="1"/>
    <col min="3851" max="3852" width="9.3984375" style="1" customWidth="1"/>
    <col min="3853" max="3853" width="11.3984375" style="1" bestFit="1" customWidth="1"/>
    <col min="3854" max="3854" width="10.69921875" style="1" customWidth="1"/>
    <col min="3855" max="3855" width="11.3984375" style="1" bestFit="1" customWidth="1"/>
    <col min="3856" max="3856" width="10.19921875" style="1" customWidth="1"/>
    <col min="3857" max="3857" width="14.69921875" style="1" customWidth="1"/>
    <col min="3858" max="3858" width="11.09765625" style="1" bestFit="1" customWidth="1"/>
    <col min="3859" max="4096" width="10.19921875" style="1"/>
    <col min="4097" max="4097" width="3.19921875" style="1" customWidth="1"/>
    <col min="4098" max="4098" width="39.8984375" style="1" bestFit="1" customWidth="1"/>
    <col min="4099" max="4099" width="27" style="1" customWidth="1"/>
    <col min="4100" max="4100" width="7.19921875" style="1" bestFit="1" customWidth="1"/>
    <col min="4101" max="4101" width="12.09765625" style="1" customWidth="1"/>
    <col min="4102" max="4102" width="10.69921875" style="1" customWidth="1"/>
    <col min="4103" max="4103" width="11.3984375" style="1" bestFit="1" customWidth="1"/>
    <col min="4104" max="4104" width="10.69921875" style="1" customWidth="1"/>
    <col min="4105" max="4106" width="0" style="1" hidden="1" customWidth="1"/>
    <col min="4107" max="4108" width="9.3984375" style="1" customWidth="1"/>
    <col min="4109" max="4109" width="11.3984375" style="1" bestFit="1" customWidth="1"/>
    <col min="4110" max="4110" width="10.69921875" style="1" customWidth="1"/>
    <col min="4111" max="4111" width="11.3984375" style="1" bestFit="1" customWidth="1"/>
    <col min="4112" max="4112" width="10.19921875" style="1" customWidth="1"/>
    <col min="4113" max="4113" width="14.69921875" style="1" customWidth="1"/>
    <col min="4114" max="4114" width="11.09765625" style="1" bestFit="1" customWidth="1"/>
    <col min="4115" max="4352" width="10.19921875" style="1"/>
    <col min="4353" max="4353" width="3.19921875" style="1" customWidth="1"/>
    <col min="4354" max="4354" width="39.8984375" style="1" bestFit="1" customWidth="1"/>
    <col min="4355" max="4355" width="27" style="1" customWidth="1"/>
    <col min="4356" max="4356" width="7.19921875" style="1" bestFit="1" customWidth="1"/>
    <col min="4357" max="4357" width="12.09765625" style="1" customWidth="1"/>
    <col min="4358" max="4358" width="10.69921875" style="1" customWidth="1"/>
    <col min="4359" max="4359" width="11.3984375" style="1" bestFit="1" customWidth="1"/>
    <col min="4360" max="4360" width="10.69921875" style="1" customWidth="1"/>
    <col min="4361" max="4362" width="0" style="1" hidden="1" customWidth="1"/>
    <col min="4363" max="4364" width="9.3984375" style="1" customWidth="1"/>
    <col min="4365" max="4365" width="11.3984375" style="1" bestFit="1" customWidth="1"/>
    <col min="4366" max="4366" width="10.69921875" style="1" customWidth="1"/>
    <col min="4367" max="4367" width="11.3984375" style="1" bestFit="1" customWidth="1"/>
    <col min="4368" max="4368" width="10.19921875" style="1" customWidth="1"/>
    <col min="4369" max="4369" width="14.69921875" style="1" customWidth="1"/>
    <col min="4370" max="4370" width="11.09765625" style="1" bestFit="1" customWidth="1"/>
    <col min="4371" max="4608" width="10.19921875" style="1"/>
    <col min="4609" max="4609" width="3.19921875" style="1" customWidth="1"/>
    <col min="4610" max="4610" width="39.8984375" style="1" bestFit="1" customWidth="1"/>
    <col min="4611" max="4611" width="27" style="1" customWidth="1"/>
    <col min="4612" max="4612" width="7.19921875" style="1" bestFit="1" customWidth="1"/>
    <col min="4613" max="4613" width="12.09765625" style="1" customWidth="1"/>
    <col min="4614" max="4614" width="10.69921875" style="1" customWidth="1"/>
    <col min="4615" max="4615" width="11.3984375" style="1" bestFit="1" customWidth="1"/>
    <col min="4616" max="4616" width="10.69921875" style="1" customWidth="1"/>
    <col min="4617" max="4618" width="0" style="1" hidden="1" customWidth="1"/>
    <col min="4619" max="4620" width="9.3984375" style="1" customWidth="1"/>
    <col min="4621" max="4621" width="11.3984375" style="1" bestFit="1" customWidth="1"/>
    <col min="4622" max="4622" width="10.69921875" style="1" customWidth="1"/>
    <col min="4623" max="4623" width="11.3984375" style="1" bestFit="1" customWidth="1"/>
    <col min="4624" max="4624" width="10.19921875" style="1" customWidth="1"/>
    <col min="4625" max="4625" width="14.69921875" style="1" customWidth="1"/>
    <col min="4626" max="4626" width="11.09765625" style="1" bestFit="1" customWidth="1"/>
    <col min="4627" max="4864" width="10.19921875" style="1"/>
    <col min="4865" max="4865" width="3.19921875" style="1" customWidth="1"/>
    <col min="4866" max="4866" width="39.8984375" style="1" bestFit="1" customWidth="1"/>
    <col min="4867" max="4867" width="27" style="1" customWidth="1"/>
    <col min="4868" max="4868" width="7.19921875" style="1" bestFit="1" customWidth="1"/>
    <col min="4869" max="4869" width="12.09765625" style="1" customWidth="1"/>
    <col min="4870" max="4870" width="10.69921875" style="1" customWidth="1"/>
    <col min="4871" max="4871" width="11.3984375" style="1" bestFit="1" customWidth="1"/>
    <col min="4872" max="4872" width="10.69921875" style="1" customWidth="1"/>
    <col min="4873" max="4874" width="0" style="1" hidden="1" customWidth="1"/>
    <col min="4875" max="4876" width="9.3984375" style="1" customWidth="1"/>
    <col min="4877" max="4877" width="11.3984375" style="1" bestFit="1" customWidth="1"/>
    <col min="4878" max="4878" width="10.69921875" style="1" customWidth="1"/>
    <col min="4879" max="4879" width="11.3984375" style="1" bestFit="1" customWidth="1"/>
    <col min="4880" max="4880" width="10.19921875" style="1" customWidth="1"/>
    <col min="4881" max="4881" width="14.69921875" style="1" customWidth="1"/>
    <col min="4882" max="4882" width="11.09765625" style="1" bestFit="1" customWidth="1"/>
    <col min="4883" max="5120" width="10.19921875" style="1"/>
    <col min="5121" max="5121" width="3.19921875" style="1" customWidth="1"/>
    <col min="5122" max="5122" width="39.8984375" style="1" bestFit="1" customWidth="1"/>
    <col min="5123" max="5123" width="27" style="1" customWidth="1"/>
    <col min="5124" max="5124" width="7.19921875" style="1" bestFit="1" customWidth="1"/>
    <col min="5125" max="5125" width="12.09765625" style="1" customWidth="1"/>
    <col min="5126" max="5126" width="10.69921875" style="1" customWidth="1"/>
    <col min="5127" max="5127" width="11.3984375" style="1" bestFit="1" customWidth="1"/>
    <col min="5128" max="5128" width="10.69921875" style="1" customWidth="1"/>
    <col min="5129" max="5130" width="0" style="1" hidden="1" customWidth="1"/>
    <col min="5131" max="5132" width="9.3984375" style="1" customWidth="1"/>
    <col min="5133" max="5133" width="11.3984375" style="1" bestFit="1" customWidth="1"/>
    <col min="5134" max="5134" width="10.69921875" style="1" customWidth="1"/>
    <col min="5135" max="5135" width="11.3984375" style="1" bestFit="1" customWidth="1"/>
    <col min="5136" max="5136" width="10.19921875" style="1" customWidth="1"/>
    <col min="5137" max="5137" width="14.69921875" style="1" customWidth="1"/>
    <col min="5138" max="5138" width="11.09765625" style="1" bestFit="1" customWidth="1"/>
    <col min="5139" max="5376" width="10.19921875" style="1"/>
    <col min="5377" max="5377" width="3.19921875" style="1" customWidth="1"/>
    <col min="5378" max="5378" width="39.8984375" style="1" bestFit="1" customWidth="1"/>
    <col min="5379" max="5379" width="27" style="1" customWidth="1"/>
    <col min="5380" max="5380" width="7.19921875" style="1" bestFit="1" customWidth="1"/>
    <col min="5381" max="5381" width="12.09765625" style="1" customWidth="1"/>
    <col min="5382" max="5382" width="10.69921875" style="1" customWidth="1"/>
    <col min="5383" max="5383" width="11.3984375" style="1" bestFit="1" customWidth="1"/>
    <col min="5384" max="5384" width="10.69921875" style="1" customWidth="1"/>
    <col min="5385" max="5386" width="0" style="1" hidden="1" customWidth="1"/>
    <col min="5387" max="5388" width="9.3984375" style="1" customWidth="1"/>
    <col min="5389" max="5389" width="11.3984375" style="1" bestFit="1" customWidth="1"/>
    <col min="5390" max="5390" width="10.69921875" style="1" customWidth="1"/>
    <col min="5391" max="5391" width="11.3984375" style="1" bestFit="1" customWidth="1"/>
    <col min="5392" max="5392" width="10.19921875" style="1" customWidth="1"/>
    <col min="5393" max="5393" width="14.69921875" style="1" customWidth="1"/>
    <col min="5394" max="5394" width="11.09765625" style="1" bestFit="1" customWidth="1"/>
    <col min="5395" max="5632" width="10.19921875" style="1"/>
    <col min="5633" max="5633" width="3.19921875" style="1" customWidth="1"/>
    <col min="5634" max="5634" width="39.8984375" style="1" bestFit="1" customWidth="1"/>
    <col min="5635" max="5635" width="27" style="1" customWidth="1"/>
    <col min="5636" max="5636" width="7.19921875" style="1" bestFit="1" customWidth="1"/>
    <col min="5637" max="5637" width="12.09765625" style="1" customWidth="1"/>
    <col min="5638" max="5638" width="10.69921875" style="1" customWidth="1"/>
    <col min="5639" max="5639" width="11.3984375" style="1" bestFit="1" customWidth="1"/>
    <col min="5640" max="5640" width="10.69921875" style="1" customWidth="1"/>
    <col min="5641" max="5642" width="0" style="1" hidden="1" customWidth="1"/>
    <col min="5643" max="5644" width="9.3984375" style="1" customWidth="1"/>
    <col min="5645" max="5645" width="11.3984375" style="1" bestFit="1" customWidth="1"/>
    <col min="5646" max="5646" width="10.69921875" style="1" customWidth="1"/>
    <col min="5647" max="5647" width="11.3984375" style="1" bestFit="1" customWidth="1"/>
    <col min="5648" max="5648" width="10.19921875" style="1" customWidth="1"/>
    <col min="5649" max="5649" width="14.69921875" style="1" customWidth="1"/>
    <col min="5650" max="5650" width="11.09765625" style="1" bestFit="1" customWidth="1"/>
    <col min="5651" max="5888" width="10.19921875" style="1"/>
    <col min="5889" max="5889" width="3.19921875" style="1" customWidth="1"/>
    <col min="5890" max="5890" width="39.8984375" style="1" bestFit="1" customWidth="1"/>
    <col min="5891" max="5891" width="27" style="1" customWidth="1"/>
    <col min="5892" max="5892" width="7.19921875" style="1" bestFit="1" customWidth="1"/>
    <col min="5893" max="5893" width="12.09765625" style="1" customWidth="1"/>
    <col min="5894" max="5894" width="10.69921875" style="1" customWidth="1"/>
    <col min="5895" max="5895" width="11.3984375" style="1" bestFit="1" customWidth="1"/>
    <col min="5896" max="5896" width="10.69921875" style="1" customWidth="1"/>
    <col min="5897" max="5898" width="0" style="1" hidden="1" customWidth="1"/>
    <col min="5899" max="5900" width="9.3984375" style="1" customWidth="1"/>
    <col min="5901" max="5901" width="11.3984375" style="1" bestFit="1" customWidth="1"/>
    <col min="5902" max="5902" width="10.69921875" style="1" customWidth="1"/>
    <col min="5903" max="5903" width="11.3984375" style="1" bestFit="1" customWidth="1"/>
    <col min="5904" max="5904" width="10.19921875" style="1" customWidth="1"/>
    <col min="5905" max="5905" width="14.69921875" style="1" customWidth="1"/>
    <col min="5906" max="5906" width="11.09765625" style="1" bestFit="1" customWidth="1"/>
    <col min="5907" max="6144" width="10.19921875" style="1"/>
    <col min="6145" max="6145" width="3.19921875" style="1" customWidth="1"/>
    <col min="6146" max="6146" width="39.8984375" style="1" bestFit="1" customWidth="1"/>
    <col min="6147" max="6147" width="27" style="1" customWidth="1"/>
    <col min="6148" max="6148" width="7.19921875" style="1" bestFit="1" customWidth="1"/>
    <col min="6149" max="6149" width="12.09765625" style="1" customWidth="1"/>
    <col min="6150" max="6150" width="10.69921875" style="1" customWidth="1"/>
    <col min="6151" max="6151" width="11.3984375" style="1" bestFit="1" customWidth="1"/>
    <col min="6152" max="6152" width="10.69921875" style="1" customWidth="1"/>
    <col min="6153" max="6154" width="0" style="1" hidden="1" customWidth="1"/>
    <col min="6155" max="6156" width="9.3984375" style="1" customWidth="1"/>
    <col min="6157" max="6157" width="11.3984375" style="1" bestFit="1" customWidth="1"/>
    <col min="6158" max="6158" width="10.69921875" style="1" customWidth="1"/>
    <col min="6159" max="6159" width="11.3984375" style="1" bestFit="1" customWidth="1"/>
    <col min="6160" max="6160" width="10.19921875" style="1" customWidth="1"/>
    <col min="6161" max="6161" width="14.69921875" style="1" customWidth="1"/>
    <col min="6162" max="6162" width="11.09765625" style="1" bestFit="1" customWidth="1"/>
    <col min="6163" max="6400" width="10.19921875" style="1"/>
    <col min="6401" max="6401" width="3.19921875" style="1" customWidth="1"/>
    <col min="6402" max="6402" width="39.8984375" style="1" bestFit="1" customWidth="1"/>
    <col min="6403" max="6403" width="27" style="1" customWidth="1"/>
    <col min="6404" max="6404" width="7.19921875" style="1" bestFit="1" customWidth="1"/>
    <col min="6405" max="6405" width="12.09765625" style="1" customWidth="1"/>
    <col min="6406" max="6406" width="10.69921875" style="1" customWidth="1"/>
    <col min="6407" max="6407" width="11.3984375" style="1" bestFit="1" customWidth="1"/>
    <col min="6408" max="6408" width="10.69921875" style="1" customWidth="1"/>
    <col min="6409" max="6410" width="0" style="1" hidden="1" customWidth="1"/>
    <col min="6411" max="6412" width="9.3984375" style="1" customWidth="1"/>
    <col min="6413" max="6413" width="11.3984375" style="1" bestFit="1" customWidth="1"/>
    <col min="6414" max="6414" width="10.69921875" style="1" customWidth="1"/>
    <col min="6415" max="6415" width="11.3984375" style="1" bestFit="1" customWidth="1"/>
    <col min="6416" max="6416" width="10.19921875" style="1" customWidth="1"/>
    <col min="6417" max="6417" width="14.69921875" style="1" customWidth="1"/>
    <col min="6418" max="6418" width="11.09765625" style="1" bestFit="1" customWidth="1"/>
    <col min="6419" max="6656" width="10.19921875" style="1"/>
    <col min="6657" max="6657" width="3.19921875" style="1" customWidth="1"/>
    <col min="6658" max="6658" width="39.8984375" style="1" bestFit="1" customWidth="1"/>
    <col min="6659" max="6659" width="27" style="1" customWidth="1"/>
    <col min="6660" max="6660" width="7.19921875" style="1" bestFit="1" customWidth="1"/>
    <col min="6661" max="6661" width="12.09765625" style="1" customWidth="1"/>
    <col min="6662" max="6662" width="10.69921875" style="1" customWidth="1"/>
    <col min="6663" max="6663" width="11.3984375" style="1" bestFit="1" customWidth="1"/>
    <col min="6664" max="6664" width="10.69921875" style="1" customWidth="1"/>
    <col min="6665" max="6666" width="0" style="1" hidden="1" customWidth="1"/>
    <col min="6667" max="6668" width="9.3984375" style="1" customWidth="1"/>
    <col min="6669" max="6669" width="11.3984375" style="1" bestFit="1" customWidth="1"/>
    <col min="6670" max="6670" width="10.69921875" style="1" customWidth="1"/>
    <col min="6671" max="6671" width="11.3984375" style="1" bestFit="1" customWidth="1"/>
    <col min="6672" max="6672" width="10.19921875" style="1" customWidth="1"/>
    <col min="6673" max="6673" width="14.69921875" style="1" customWidth="1"/>
    <col min="6674" max="6674" width="11.09765625" style="1" bestFit="1" customWidth="1"/>
    <col min="6675" max="6912" width="10.19921875" style="1"/>
    <col min="6913" max="6913" width="3.19921875" style="1" customWidth="1"/>
    <col min="6914" max="6914" width="39.8984375" style="1" bestFit="1" customWidth="1"/>
    <col min="6915" max="6915" width="27" style="1" customWidth="1"/>
    <col min="6916" max="6916" width="7.19921875" style="1" bestFit="1" customWidth="1"/>
    <col min="6917" max="6917" width="12.09765625" style="1" customWidth="1"/>
    <col min="6918" max="6918" width="10.69921875" style="1" customWidth="1"/>
    <col min="6919" max="6919" width="11.3984375" style="1" bestFit="1" customWidth="1"/>
    <col min="6920" max="6920" width="10.69921875" style="1" customWidth="1"/>
    <col min="6921" max="6922" width="0" style="1" hidden="1" customWidth="1"/>
    <col min="6923" max="6924" width="9.3984375" style="1" customWidth="1"/>
    <col min="6925" max="6925" width="11.3984375" style="1" bestFit="1" customWidth="1"/>
    <col min="6926" max="6926" width="10.69921875" style="1" customWidth="1"/>
    <col min="6927" max="6927" width="11.3984375" style="1" bestFit="1" customWidth="1"/>
    <col min="6928" max="6928" width="10.19921875" style="1" customWidth="1"/>
    <col min="6929" max="6929" width="14.69921875" style="1" customWidth="1"/>
    <col min="6930" max="6930" width="11.09765625" style="1" bestFit="1" customWidth="1"/>
    <col min="6931" max="7168" width="10.19921875" style="1"/>
    <col min="7169" max="7169" width="3.19921875" style="1" customWidth="1"/>
    <col min="7170" max="7170" width="39.8984375" style="1" bestFit="1" customWidth="1"/>
    <col min="7171" max="7171" width="27" style="1" customWidth="1"/>
    <col min="7172" max="7172" width="7.19921875" style="1" bestFit="1" customWidth="1"/>
    <col min="7173" max="7173" width="12.09765625" style="1" customWidth="1"/>
    <col min="7174" max="7174" width="10.69921875" style="1" customWidth="1"/>
    <col min="7175" max="7175" width="11.3984375" style="1" bestFit="1" customWidth="1"/>
    <col min="7176" max="7176" width="10.69921875" style="1" customWidth="1"/>
    <col min="7177" max="7178" width="0" style="1" hidden="1" customWidth="1"/>
    <col min="7179" max="7180" width="9.3984375" style="1" customWidth="1"/>
    <col min="7181" max="7181" width="11.3984375" style="1" bestFit="1" customWidth="1"/>
    <col min="7182" max="7182" width="10.69921875" style="1" customWidth="1"/>
    <col min="7183" max="7183" width="11.3984375" style="1" bestFit="1" customWidth="1"/>
    <col min="7184" max="7184" width="10.19921875" style="1" customWidth="1"/>
    <col min="7185" max="7185" width="14.69921875" style="1" customWidth="1"/>
    <col min="7186" max="7186" width="11.09765625" style="1" bestFit="1" customWidth="1"/>
    <col min="7187" max="7424" width="10.19921875" style="1"/>
    <col min="7425" max="7425" width="3.19921875" style="1" customWidth="1"/>
    <col min="7426" max="7426" width="39.8984375" style="1" bestFit="1" customWidth="1"/>
    <col min="7427" max="7427" width="27" style="1" customWidth="1"/>
    <col min="7428" max="7428" width="7.19921875" style="1" bestFit="1" customWidth="1"/>
    <col min="7429" max="7429" width="12.09765625" style="1" customWidth="1"/>
    <col min="7430" max="7430" width="10.69921875" style="1" customWidth="1"/>
    <col min="7431" max="7431" width="11.3984375" style="1" bestFit="1" customWidth="1"/>
    <col min="7432" max="7432" width="10.69921875" style="1" customWidth="1"/>
    <col min="7433" max="7434" width="0" style="1" hidden="1" customWidth="1"/>
    <col min="7435" max="7436" width="9.3984375" style="1" customWidth="1"/>
    <col min="7437" max="7437" width="11.3984375" style="1" bestFit="1" customWidth="1"/>
    <col min="7438" max="7438" width="10.69921875" style="1" customWidth="1"/>
    <col min="7439" max="7439" width="11.3984375" style="1" bestFit="1" customWidth="1"/>
    <col min="7440" max="7440" width="10.19921875" style="1" customWidth="1"/>
    <col min="7441" max="7441" width="14.69921875" style="1" customWidth="1"/>
    <col min="7442" max="7442" width="11.09765625" style="1" bestFit="1" customWidth="1"/>
    <col min="7443" max="7680" width="10.19921875" style="1"/>
    <col min="7681" max="7681" width="3.19921875" style="1" customWidth="1"/>
    <col min="7682" max="7682" width="39.8984375" style="1" bestFit="1" customWidth="1"/>
    <col min="7683" max="7683" width="27" style="1" customWidth="1"/>
    <col min="7684" max="7684" width="7.19921875" style="1" bestFit="1" customWidth="1"/>
    <col min="7685" max="7685" width="12.09765625" style="1" customWidth="1"/>
    <col min="7686" max="7686" width="10.69921875" style="1" customWidth="1"/>
    <col min="7687" max="7687" width="11.3984375" style="1" bestFit="1" customWidth="1"/>
    <col min="7688" max="7688" width="10.69921875" style="1" customWidth="1"/>
    <col min="7689" max="7690" width="0" style="1" hidden="1" customWidth="1"/>
    <col min="7691" max="7692" width="9.3984375" style="1" customWidth="1"/>
    <col min="7693" max="7693" width="11.3984375" style="1" bestFit="1" customWidth="1"/>
    <col min="7694" max="7694" width="10.69921875" style="1" customWidth="1"/>
    <col min="7695" max="7695" width="11.3984375" style="1" bestFit="1" customWidth="1"/>
    <col min="7696" max="7696" width="10.19921875" style="1" customWidth="1"/>
    <col min="7697" max="7697" width="14.69921875" style="1" customWidth="1"/>
    <col min="7698" max="7698" width="11.09765625" style="1" bestFit="1" customWidth="1"/>
    <col min="7699" max="7936" width="10.19921875" style="1"/>
    <col min="7937" max="7937" width="3.19921875" style="1" customWidth="1"/>
    <col min="7938" max="7938" width="39.8984375" style="1" bestFit="1" customWidth="1"/>
    <col min="7939" max="7939" width="27" style="1" customWidth="1"/>
    <col min="7940" max="7940" width="7.19921875" style="1" bestFit="1" customWidth="1"/>
    <col min="7941" max="7941" width="12.09765625" style="1" customWidth="1"/>
    <col min="7942" max="7942" width="10.69921875" style="1" customWidth="1"/>
    <col min="7943" max="7943" width="11.3984375" style="1" bestFit="1" customWidth="1"/>
    <col min="7944" max="7944" width="10.69921875" style="1" customWidth="1"/>
    <col min="7945" max="7946" width="0" style="1" hidden="1" customWidth="1"/>
    <col min="7947" max="7948" width="9.3984375" style="1" customWidth="1"/>
    <col min="7949" max="7949" width="11.3984375" style="1" bestFit="1" customWidth="1"/>
    <col min="7950" max="7950" width="10.69921875" style="1" customWidth="1"/>
    <col min="7951" max="7951" width="11.3984375" style="1" bestFit="1" customWidth="1"/>
    <col min="7952" max="7952" width="10.19921875" style="1" customWidth="1"/>
    <col min="7953" max="7953" width="14.69921875" style="1" customWidth="1"/>
    <col min="7954" max="7954" width="11.09765625" style="1" bestFit="1" customWidth="1"/>
    <col min="7955" max="8192" width="10.19921875" style="1"/>
    <col min="8193" max="8193" width="3.19921875" style="1" customWidth="1"/>
    <col min="8194" max="8194" width="39.8984375" style="1" bestFit="1" customWidth="1"/>
    <col min="8195" max="8195" width="27" style="1" customWidth="1"/>
    <col min="8196" max="8196" width="7.19921875" style="1" bestFit="1" customWidth="1"/>
    <col min="8197" max="8197" width="12.09765625" style="1" customWidth="1"/>
    <col min="8198" max="8198" width="10.69921875" style="1" customWidth="1"/>
    <col min="8199" max="8199" width="11.3984375" style="1" bestFit="1" customWidth="1"/>
    <col min="8200" max="8200" width="10.69921875" style="1" customWidth="1"/>
    <col min="8201" max="8202" width="0" style="1" hidden="1" customWidth="1"/>
    <col min="8203" max="8204" width="9.3984375" style="1" customWidth="1"/>
    <col min="8205" max="8205" width="11.3984375" style="1" bestFit="1" customWidth="1"/>
    <col min="8206" max="8206" width="10.69921875" style="1" customWidth="1"/>
    <col min="8207" max="8207" width="11.3984375" style="1" bestFit="1" customWidth="1"/>
    <col min="8208" max="8208" width="10.19921875" style="1" customWidth="1"/>
    <col min="8209" max="8209" width="14.69921875" style="1" customWidth="1"/>
    <col min="8210" max="8210" width="11.09765625" style="1" bestFit="1" customWidth="1"/>
    <col min="8211" max="8448" width="10.19921875" style="1"/>
    <col min="8449" max="8449" width="3.19921875" style="1" customWidth="1"/>
    <col min="8450" max="8450" width="39.8984375" style="1" bestFit="1" customWidth="1"/>
    <col min="8451" max="8451" width="27" style="1" customWidth="1"/>
    <col min="8452" max="8452" width="7.19921875" style="1" bestFit="1" customWidth="1"/>
    <col min="8453" max="8453" width="12.09765625" style="1" customWidth="1"/>
    <col min="8454" max="8454" width="10.69921875" style="1" customWidth="1"/>
    <col min="8455" max="8455" width="11.3984375" style="1" bestFit="1" customWidth="1"/>
    <col min="8456" max="8456" width="10.69921875" style="1" customWidth="1"/>
    <col min="8457" max="8458" width="0" style="1" hidden="1" customWidth="1"/>
    <col min="8459" max="8460" width="9.3984375" style="1" customWidth="1"/>
    <col min="8461" max="8461" width="11.3984375" style="1" bestFit="1" customWidth="1"/>
    <col min="8462" max="8462" width="10.69921875" style="1" customWidth="1"/>
    <col min="8463" max="8463" width="11.3984375" style="1" bestFit="1" customWidth="1"/>
    <col min="8464" max="8464" width="10.19921875" style="1" customWidth="1"/>
    <col min="8465" max="8465" width="14.69921875" style="1" customWidth="1"/>
    <col min="8466" max="8466" width="11.09765625" style="1" bestFit="1" customWidth="1"/>
    <col min="8467" max="8704" width="10.19921875" style="1"/>
    <col min="8705" max="8705" width="3.19921875" style="1" customWidth="1"/>
    <col min="8706" max="8706" width="39.8984375" style="1" bestFit="1" customWidth="1"/>
    <col min="8707" max="8707" width="27" style="1" customWidth="1"/>
    <col min="8708" max="8708" width="7.19921875" style="1" bestFit="1" customWidth="1"/>
    <col min="8709" max="8709" width="12.09765625" style="1" customWidth="1"/>
    <col min="8710" max="8710" width="10.69921875" style="1" customWidth="1"/>
    <col min="8711" max="8711" width="11.3984375" style="1" bestFit="1" customWidth="1"/>
    <col min="8712" max="8712" width="10.69921875" style="1" customWidth="1"/>
    <col min="8713" max="8714" width="0" style="1" hidden="1" customWidth="1"/>
    <col min="8715" max="8716" width="9.3984375" style="1" customWidth="1"/>
    <col min="8717" max="8717" width="11.3984375" style="1" bestFit="1" customWidth="1"/>
    <col min="8718" max="8718" width="10.69921875" style="1" customWidth="1"/>
    <col min="8719" max="8719" width="11.3984375" style="1" bestFit="1" customWidth="1"/>
    <col min="8720" max="8720" width="10.19921875" style="1" customWidth="1"/>
    <col min="8721" max="8721" width="14.69921875" style="1" customWidth="1"/>
    <col min="8722" max="8722" width="11.09765625" style="1" bestFit="1" customWidth="1"/>
    <col min="8723" max="8960" width="10.19921875" style="1"/>
    <col min="8961" max="8961" width="3.19921875" style="1" customWidth="1"/>
    <col min="8962" max="8962" width="39.8984375" style="1" bestFit="1" customWidth="1"/>
    <col min="8963" max="8963" width="27" style="1" customWidth="1"/>
    <col min="8964" max="8964" width="7.19921875" style="1" bestFit="1" customWidth="1"/>
    <col min="8965" max="8965" width="12.09765625" style="1" customWidth="1"/>
    <col min="8966" max="8966" width="10.69921875" style="1" customWidth="1"/>
    <col min="8967" max="8967" width="11.3984375" style="1" bestFit="1" customWidth="1"/>
    <col min="8968" max="8968" width="10.69921875" style="1" customWidth="1"/>
    <col min="8969" max="8970" width="0" style="1" hidden="1" customWidth="1"/>
    <col min="8971" max="8972" width="9.3984375" style="1" customWidth="1"/>
    <col min="8973" max="8973" width="11.3984375" style="1" bestFit="1" customWidth="1"/>
    <col min="8974" max="8974" width="10.69921875" style="1" customWidth="1"/>
    <col min="8975" max="8975" width="11.3984375" style="1" bestFit="1" customWidth="1"/>
    <col min="8976" max="8976" width="10.19921875" style="1" customWidth="1"/>
    <col min="8977" max="8977" width="14.69921875" style="1" customWidth="1"/>
    <col min="8978" max="8978" width="11.09765625" style="1" bestFit="1" customWidth="1"/>
    <col min="8979" max="9216" width="10.19921875" style="1"/>
    <col min="9217" max="9217" width="3.19921875" style="1" customWidth="1"/>
    <col min="9218" max="9218" width="39.8984375" style="1" bestFit="1" customWidth="1"/>
    <col min="9219" max="9219" width="27" style="1" customWidth="1"/>
    <col min="9220" max="9220" width="7.19921875" style="1" bestFit="1" customWidth="1"/>
    <col min="9221" max="9221" width="12.09765625" style="1" customWidth="1"/>
    <col min="9222" max="9222" width="10.69921875" style="1" customWidth="1"/>
    <col min="9223" max="9223" width="11.3984375" style="1" bestFit="1" customWidth="1"/>
    <col min="9224" max="9224" width="10.69921875" style="1" customWidth="1"/>
    <col min="9225" max="9226" width="0" style="1" hidden="1" customWidth="1"/>
    <col min="9227" max="9228" width="9.3984375" style="1" customWidth="1"/>
    <col min="9229" max="9229" width="11.3984375" style="1" bestFit="1" customWidth="1"/>
    <col min="9230" max="9230" width="10.69921875" style="1" customWidth="1"/>
    <col min="9231" max="9231" width="11.3984375" style="1" bestFit="1" customWidth="1"/>
    <col min="9232" max="9232" width="10.19921875" style="1" customWidth="1"/>
    <col min="9233" max="9233" width="14.69921875" style="1" customWidth="1"/>
    <col min="9234" max="9234" width="11.09765625" style="1" bestFit="1" customWidth="1"/>
    <col min="9235" max="9472" width="10.19921875" style="1"/>
    <col min="9473" max="9473" width="3.19921875" style="1" customWidth="1"/>
    <col min="9474" max="9474" width="39.8984375" style="1" bestFit="1" customWidth="1"/>
    <col min="9475" max="9475" width="27" style="1" customWidth="1"/>
    <col min="9476" max="9476" width="7.19921875" style="1" bestFit="1" customWidth="1"/>
    <col min="9477" max="9477" width="12.09765625" style="1" customWidth="1"/>
    <col min="9478" max="9478" width="10.69921875" style="1" customWidth="1"/>
    <col min="9479" max="9479" width="11.3984375" style="1" bestFit="1" customWidth="1"/>
    <col min="9480" max="9480" width="10.69921875" style="1" customWidth="1"/>
    <col min="9481" max="9482" width="0" style="1" hidden="1" customWidth="1"/>
    <col min="9483" max="9484" width="9.3984375" style="1" customWidth="1"/>
    <col min="9485" max="9485" width="11.3984375" style="1" bestFit="1" customWidth="1"/>
    <col min="9486" max="9486" width="10.69921875" style="1" customWidth="1"/>
    <col min="9487" max="9487" width="11.3984375" style="1" bestFit="1" customWidth="1"/>
    <col min="9488" max="9488" width="10.19921875" style="1" customWidth="1"/>
    <col min="9489" max="9489" width="14.69921875" style="1" customWidth="1"/>
    <col min="9490" max="9490" width="11.09765625" style="1" bestFit="1" customWidth="1"/>
    <col min="9491" max="9728" width="10.19921875" style="1"/>
    <col min="9729" max="9729" width="3.19921875" style="1" customWidth="1"/>
    <col min="9730" max="9730" width="39.8984375" style="1" bestFit="1" customWidth="1"/>
    <col min="9731" max="9731" width="27" style="1" customWidth="1"/>
    <col min="9732" max="9732" width="7.19921875" style="1" bestFit="1" customWidth="1"/>
    <col min="9733" max="9733" width="12.09765625" style="1" customWidth="1"/>
    <col min="9734" max="9734" width="10.69921875" style="1" customWidth="1"/>
    <col min="9735" max="9735" width="11.3984375" style="1" bestFit="1" customWidth="1"/>
    <col min="9736" max="9736" width="10.69921875" style="1" customWidth="1"/>
    <col min="9737" max="9738" width="0" style="1" hidden="1" customWidth="1"/>
    <col min="9739" max="9740" width="9.3984375" style="1" customWidth="1"/>
    <col min="9741" max="9741" width="11.3984375" style="1" bestFit="1" customWidth="1"/>
    <col min="9742" max="9742" width="10.69921875" style="1" customWidth="1"/>
    <col min="9743" max="9743" width="11.3984375" style="1" bestFit="1" customWidth="1"/>
    <col min="9744" max="9744" width="10.19921875" style="1" customWidth="1"/>
    <col min="9745" max="9745" width="14.69921875" style="1" customWidth="1"/>
    <col min="9746" max="9746" width="11.09765625" style="1" bestFit="1" customWidth="1"/>
    <col min="9747" max="9984" width="10.19921875" style="1"/>
    <col min="9985" max="9985" width="3.19921875" style="1" customWidth="1"/>
    <col min="9986" max="9986" width="39.8984375" style="1" bestFit="1" customWidth="1"/>
    <col min="9987" max="9987" width="27" style="1" customWidth="1"/>
    <col min="9988" max="9988" width="7.19921875" style="1" bestFit="1" customWidth="1"/>
    <col min="9989" max="9989" width="12.09765625" style="1" customWidth="1"/>
    <col min="9990" max="9990" width="10.69921875" style="1" customWidth="1"/>
    <col min="9991" max="9991" width="11.3984375" style="1" bestFit="1" customWidth="1"/>
    <col min="9992" max="9992" width="10.69921875" style="1" customWidth="1"/>
    <col min="9993" max="9994" width="0" style="1" hidden="1" customWidth="1"/>
    <col min="9995" max="9996" width="9.3984375" style="1" customWidth="1"/>
    <col min="9997" max="9997" width="11.3984375" style="1" bestFit="1" customWidth="1"/>
    <col min="9998" max="9998" width="10.69921875" style="1" customWidth="1"/>
    <col min="9999" max="9999" width="11.3984375" style="1" bestFit="1" customWidth="1"/>
    <col min="10000" max="10000" width="10.19921875" style="1" customWidth="1"/>
    <col min="10001" max="10001" width="14.69921875" style="1" customWidth="1"/>
    <col min="10002" max="10002" width="11.09765625" style="1" bestFit="1" customWidth="1"/>
    <col min="10003" max="10240" width="10.19921875" style="1"/>
    <col min="10241" max="10241" width="3.19921875" style="1" customWidth="1"/>
    <col min="10242" max="10242" width="39.8984375" style="1" bestFit="1" customWidth="1"/>
    <col min="10243" max="10243" width="27" style="1" customWidth="1"/>
    <col min="10244" max="10244" width="7.19921875" style="1" bestFit="1" customWidth="1"/>
    <col min="10245" max="10245" width="12.09765625" style="1" customWidth="1"/>
    <col min="10246" max="10246" width="10.69921875" style="1" customWidth="1"/>
    <col min="10247" max="10247" width="11.3984375" style="1" bestFit="1" customWidth="1"/>
    <col min="10248" max="10248" width="10.69921875" style="1" customWidth="1"/>
    <col min="10249" max="10250" width="0" style="1" hidden="1" customWidth="1"/>
    <col min="10251" max="10252" width="9.3984375" style="1" customWidth="1"/>
    <col min="10253" max="10253" width="11.3984375" style="1" bestFit="1" customWidth="1"/>
    <col min="10254" max="10254" width="10.69921875" style="1" customWidth="1"/>
    <col min="10255" max="10255" width="11.3984375" style="1" bestFit="1" customWidth="1"/>
    <col min="10256" max="10256" width="10.19921875" style="1" customWidth="1"/>
    <col min="10257" max="10257" width="14.69921875" style="1" customWidth="1"/>
    <col min="10258" max="10258" width="11.09765625" style="1" bestFit="1" customWidth="1"/>
    <col min="10259" max="10496" width="10.19921875" style="1"/>
    <col min="10497" max="10497" width="3.19921875" style="1" customWidth="1"/>
    <col min="10498" max="10498" width="39.8984375" style="1" bestFit="1" customWidth="1"/>
    <col min="10499" max="10499" width="27" style="1" customWidth="1"/>
    <col min="10500" max="10500" width="7.19921875" style="1" bestFit="1" customWidth="1"/>
    <col min="10501" max="10501" width="12.09765625" style="1" customWidth="1"/>
    <col min="10502" max="10502" width="10.69921875" style="1" customWidth="1"/>
    <col min="10503" max="10503" width="11.3984375" style="1" bestFit="1" customWidth="1"/>
    <col min="10504" max="10504" width="10.69921875" style="1" customWidth="1"/>
    <col min="10505" max="10506" width="0" style="1" hidden="1" customWidth="1"/>
    <col min="10507" max="10508" width="9.3984375" style="1" customWidth="1"/>
    <col min="10509" max="10509" width="11.3984375" style="1" bestFit="1" customWidth="1"/>
    <col min="10510" max="10510" width="10.69921875" style="1" customWidth="1"/>
    <col min="10511" max="10511" width="11.3984375" style="1" bestFit="1" customWidth="1"/>
    <col min="10512" max="10512" width="10.19921875" style="1" customWidth="1"/>
    <col min="10513" max="10513" width="14.69921875" style="1" customWidth="1"/>
    <col min="10514" max="10514" width="11.09765625" style="1" bestFit="1" customWidth="1"/>
    <col min="10515" max="10752" width="10.19921875" style="1"/>
    <col min="10753" max="10753" width="3.19921875" style="1" customWidth="1"/>
    <col min="10754" max="10754" width="39.8984375" style="1" bestFit="1" customWidth="1"/>
    <col min="10755" max="10755" width="27" style="1" customWidth="1"/>
    <col min="10756" max="10756" width="7.19921875" style="1" bestFit="1" customWidth="1"/>
    <col min="10757" max="10757" width="12.09765625" style="1" customWidth="1"/>
    <col min="10758" max="10758" width="10.69921875" style="1" customWidth="1"/>
    <col min="10759" max="10759" width="11.3984375" style="1" bestFit="1" customWidth="1"/>
    <col min="10760" max="10760" width="10.69921875" style="1" customWidth="1"/>
    <col min="10761" max="10762" width="0" style="1" hidden="1" customWidth="1"/>
    <col min="10763" max="10764" width="9.3984375" style="1" customWidth="1"/>
    <col min="10765" max="10765" width="11.3984375" style="1" bestFit="1" customWidth="1"/>
    <col min="10766" max="10766" width="10.69921875" style="1" customWidth="1"/>
    <col min="10767" max="10767" width="11.3984375" style="1" bestFit="1" customWidth="1"/>
    <col min="10768" max="10768" width="10.19921875" style="1" customWidth="1"/>
    <col min="10769" max="10769" width="14.69921875" style="1" customWidth="1"/>
    <col min="10770" max="10770" width="11.09765625" style="1" bestFit="1" customWidth="1"/>
    <col min="10771" max="11008" width="10.19921875" style="1"/>
    <col min="11009" max="11009" width="3.19921875" style="1" customWidth="1"/>
    <col min="11010" max="11010" width="39.8984375" style="1" bestFit="1" customWidth="1"/>
    <col min="11011" max="11011" width="27" style="1" customWidth="1"/>
    <col min="11012" max="11012" width="7.19921875" style="1" bestFit="1" customWidth="1"/>
    <col min="11013" max="11013" width="12.09765625" style="1" customWidth="1"/>
    <col min="11014" max="11014" width="10.69921875" style="1" customWidth="1"/>
    <col min="11015" max="11015" width="11.3984375" style="1" bestFit="1" customWidth="1"/>
    <col min="11016" max="11016" width="10.69921875" style="1" customWidth="1"/>
    <col min="11017" max="11018" width="0" style="1" hidden="1" customWidth="1"/>
    <col min="11019" max="11020" width="9.3984375" style="1" customWidth="1"/>
    <col min="11021" max="11021" width="11.3984375" style="1" bestFit="1" customWidth="1"/>
    <col min="11022" max="11022" width="10.69921875" style="1" customWidth="1"/>
    <col min="11023" max="11023" width="11.3984375" style="1" bestFit="1" customWidth="1"/>
    <col min="11024" max="11024" width="10.19921875" style="1" customWidth="1"/>
    <col min="11025" max="11025" width="14.69921875" style="1" customWidth="1"/>
    <col min="11026" max="11026" width="11.09765625" style="1" bestFit="1" customWidth="1"/>
    <col min="11027" max="11264" width="10.19921875" style="1"/>
    <col min="11265" max="11265" width="3.19921875" style="1" customWidth="1"/>
    <col min="11266" max="11266" width="39.8984375" style="1" bestFit="1" customWidth="1"/>
    <col min="11267" max="11267" width="27" style="1" customWidth="1"/>
    <col min="11268" max="11268" width="7.19921875" style="1" bestFit="1" customWidth="1"/>
    <col min="11269" max="11269" width="12.09765625" style="1" customWidth="1"/>
    <col min="11270" max="11270" width="10.69921875" style="1" customWidth="1"/>
    <col min="11271" max="11271" width="11.3984375" style="1" bestFit="1" customWidth="1"/>
    <col min="11272" max="11272" width="10.69921875" style="1" customWidth="1"/>
    <col min="11273" max="11274" width="0" style="1" hidden="1" customWidth="1"/>
    <col min="11275" max="11276" width="9.3984375" style="1" customWidth="1"/>
    <col min="11277" max="11277" width="11.3984375" style="1" bestFit="1" customWidth="1"/>
    <col min="11278" max="11278" width="10.69921875" style="1" customWidth="1"/>
    <col min="11279" max="11279" width="11.3984375" style="1" bestFit="1" customWidth="1"/>
    <col min="11280" max="11280" width="10.19921875" style="1" customWidth="1"/>
    <col min="11281" max="11281" width="14.69921875" style="1" customWidth="1"/>
    <col min="11282" max="11282" width="11.09765625" style="1" bestFit="1" customWidth="1"/>
    <col min="11283" max="11520" width="10.19921875" style="1"/>
    <col min="11521" max="11521" width="3.19921875" style="1" customWidth="1"/>
    <col min="11522" max="11522" width="39.8984375" style="1" bestFit="1" customWidth="1"/>
    <col min="11523" max="11523" width="27" style="1" customWidth="1"/>
    <col min="11524" max="11524" width="7.19921875" style="1" bestFit="1" customWidth="1"/>
    <col min="11525" max="11525" width="12.09765625" style="1" customWidth="1"/>
    <col min="11526" max="11526" width="10.69921875" style="1" customWidth="1"/>
    <col min="11527" max="11527" width="11.3984375" style="1" bestFit="1" customWidth="1"/>
    <col min="11528" max="11528" width="10.69921875" style="1" customWidth="1"/>
    <col min="11529" max="11530" width="0" style="1" hidden="1" customWidth="1"/>
    <col min="11531" max="11532" width="9.3984375" style="1" customWidth="1"/>
    <col min="11533" max="11533" width="11.3984375" style="1" bestFit="1" customWidth="1"/>
    <col min="11534" max="11534" width="10.69921875" style="1" customWidth="1"/>
    <col min="11535" max="11535" width="11.3984375" style="1" bestFit="1" customWidth="1"/>
    <col min="11536" max="11536" width="10.19921875" style="1" customWidth="1"/>
    <col min="11537" max="11537" width="14.69921875" style="1" customWidth="1"/>
    <col min="11538" max="11538" width="11.09765625" style="1" bestFit="1" customWidth="1"/>
    <col min="11539" max="11776" width="10.19921875" style="1"/>
    <col min="11777" max="11777" width="3.19921875" style="1" customWidth="1"/>
    <col min="11778" max="11778" width="39.8984375" style="1" bestFit="1" customWidth="1"/>
    <col min="11779" max="11779" width="27" style="1" customWidth="1"/>
    <col min="11780" max="11780" width="7.19921875" style="1" bestFit="1" customWidth="1"/>
    <col min="11781" max="11781" width="12.09765625" style="1" customWidth="1"/>
    <col min="11782" max="11782" width="10.69921875" style="1" customWidth="1"/>
    <col min="11783" max="11783" width="11.3984375" style="1" bestFit="1" customWidth="1"/>
    <col min="11784" max="11784" width="10.69921875" style="1" customWidth="1"/>
    <col min="11785" max="11786" width="0" style="1" hidden="1" customWidth="1"/>
    <col min="11787" max="11788" width="9.3984375" style="1" customWidth="1"/>
    <col min="11789" max="11789" width="11.3984375" style="1" bestFit="1" customWidth="1"/>
    <col min="11790" max="11790" width="10.69921875" style="1" customWidth="1"/>
    <col min="11791" max="11791" width="11.3984375" style="1" bestFit="1" customWidth="1"/>
    <col min="11792" max="11792" width="10.19921875" style="1" customWidth="1"/>
    <col min="11793" max="11793" width="14.69921875" style="1" customWidth="1"/>
    <col min="11794" max="11794" width="11.09765625" style="1" bestFit="1" customWidth="1"/>
    <col min="11795" max="12032" width="10.19921875" style="1"/>
    <col min="12033" max="12033" width="3.19921875" style="1" customWidth="1"/>
    <col min="12034" max="12034" width="39.8984375" style="1" bestFit="1" customWidth="1"/>
    <col min="12035" max="12035" width="27" style="1" customWidth="1"/>
    <col min="12036" max="12036" width="7.19921875" style="1" bestFit="1" customWidth="1"/>
    <col min="12037" max="12037" width="12.09765625" style="1" customWidth="1"/>
    <col min="12038" max="12038" width="10.69921875" style="1" customWidth="1"/>
    <col min="12039" max="12039" width="11.3984375" style="1" bestFit="1" customWidth="1"/>
    <col min="12040" max="12040" width="10.69921875" style="1" customWidth="1"/>
    <col min="12041" max="12042" width="0" style="1" hidden="1" customWidth="1"/>
    <col min="12043" max="12044" width="9.3984375" style="1" customWidth="1"/>
    <col min="12045" max="12045" width="11.3984375" style="1" bestFit="1" customWidth="1"/>
    <col min="12046" max="12046" width="10.69921875" style="1" customWidth="1"/>
    <col min="12047" max="12047" width="11.3984375" style="1" bestFit="1" customWidth="1"/>
    <col min="12048" max="12048" width="10.19921875" style="1" customWidth="1"/>
    <col min="12049" max="12049" width="14.69921875" style="1" customWidth="1"/>
    <col min="12050" max="12050" width="11.09765625" style="1" bestFit="1" customWidth="1"/>
    <col min="12051" max="12288" width="10.19921875" style="1"/>
    <col min="12289" max="12289" width="3.19921875" style="1" customWidth="1"/>
    <col min="12290" max="12290" width="39.8984375" style="1" bestFit="1" customWidth="1"/>
    <col min="12291" max="12291" width="27" style="1" customWidth="1"/>
    <col min="12292" max="12292" width="7.19921875" style="1" bestFit="1" customWidth="1"/>
    <col min="12293" max="12293" width="12.09765625" style="1" customWidth="1"/>
    <col min="12294" max="12294" width="10.69921875" style="1" customWidth="1"/>
    <col min="12295" max="12295" width="11.3984375" style="1" bestFit="1" customWidth="1"/>
    <col min="12296" max="12296" width="10.69921875" style="1" customWidth="1"/>
    <col min="12297" max="12298" width="0" style="1" hidden="1" customWidth="1"/>
    <col min="12299" max="12300" width="9.3984375" style="1" customWidth="1"/>
    <col min="12301" max="12301" width="11.3984375" style="1" bestFit="1" customWidth="1"/>
    <col min="12302" max="12302" width="10.69921875" style="1" customWidth="1"/>
    <col min="12303" max="12303" width="11.3984375" style="1" bestFit="1" customWidth="1"/>
    <col min="12304" max="12304" width="10.19921875" style="1" customWidth="1"/>
    <col min="12305" max="12305" width="14.69921875" style="1" customWidth="1"/>
    <col min="12306" max="12306" width="11.09765625" style="1" bestFit="1" customWidth="1"/>
    <col min="12307" max="12544" width="10.19921875" style="1"/>
    <col min="12545" max="12545" width="3.19921875" style="1" customWidth="1"/>
    <col min="12546" max="12546" width="39.8984375" style="1" bestFit="1" customWidth="1"/>
    <col min="12547" max="12547" width="27" style="1" customWidth="1"/>
    <col min="12548" max="12548" width="7.19921875" style="1" bestFit="1" customWidth="1"/>
    <col min="12549" max="12549" width="12.09765625" style="1" customWidth="1"/>
    <col min="12550" max="12550" width="10.69921875" style="1" customWidth="1"/>
    <col min="12551" max="12551" width="11.3984375" style="1" bestFit="1" customWidth="1"/>
    <col min="12552" max="12552" width="10.69921875" style="1" customWidth="1"/>
    <col min="12553" max="12554" width="0" style="1" hidden="1" customWidth="1"/>
    <col min="12555" max="12556" width="9.3984375" style="1" customWidth="1"/>
    <col min="12557" max="12557" width="11.3984375" style="1" bestFit="1" customWidth="1"/>
    <col min="12558" max="12558" width="10.69921875" style="1" customWidth="1"/>
    <col min="12559" max="12559" width="11.3984375" style="1" bestFit="1" customWidth="1"/>
    <col min="12560" max="12560" width="10.19921875" style="1" customWidth="1"/>
    <col min="12561" max="12561" width="14.69921875" style="1" customWidth="1"/>
    <col min="12562" max="12562" width="11.09765625" style="1" bestFit="1" customWidth="1"/>
    <col min="12563" max="12800" width="10.19921875" style="1"/>
    <col min="12801" max="12801" width="3.19921875" style="1" customWidth="1"/>
    <col min="12802" max="12802" width="39.8984375" style="1" bestFit="1" customWidth="1"/>
    <col min="12803" max="12803" width="27" style="1" customWidth="1"/>
    <col min="12804" max="12804" width="7.19921875" style="1" bestFit="1" customWidth="1"/>
    <col min="12805" max="12805" width="12.09765625" style="1" customWidth="1"/>
    <col min="12806" max="12806" width="10.69921875" style="1" customWidth="1"/>
    <col min="12807" max="12807" width="11.3984375" style="1" bestFit="1" customWidth="1"/>
    <col min="12808" max="12808" width="10.69921875" style="1" customWidth="1"/>
    <col min="12809" max="12810" width="0" style="1" hidden="1" customWidth="1"/>
    <col min="12811" max="12812" width="9.3984375" style="1" customWidth="1"/>
    <col min="12813" max="12813" width="11.3984375" style="1" bestFit="1" customWidth="1"/>
    <col min="12814" max="12814" width="10.69921875" style="1" customWidth="1"/>
    <col min="12815" max="12815" width="11.3984375" style="1" bestFit="1" customWidth="1"/>
    <col min="12816" max="12816" width="10.19921875" style="1" customWidth="1"/>
    <col min="12817" max="12817" width="14.69921875" style="1" customWidth="1"/>
    <col min="12818" max="12818" width="11.09765625" style="1" bestFit="1" customWidth="1"/>
    <col min="12819" max="13056" width="10.19921875" style="1"/>
    <col min="13057" max="13057" width="3.19921875" style="1" customWidth="1"/>
    <col min="13058" max="13058" width="39.8984375" style="1" bestFit="1" customWidth="1"/>
    <col min="13059" max="13059" width="27" style="1" customWidth="1"/>
    <col min="13060" max="13060" width="7.19921875" style="1" bestFit="1" customWidth="1"/>
    <col min="13061" max="13061" width="12.09765625" style="1" customWidth="1"/>
    <col min="13062" max="13062" width="10.69921875" style="1" customWidth="1"/>
    <col min="13063" max="13063" width="11.3984375" style="1" bestFit="1" customWidth="1"/>
    <col min="13064" max="13064" width="10.69921875" style="1" customWidth="1"/>
    <col min="13065" max="13066" width="0" style="1" hidden="1" customWidth="1"/>
    <col min="13067" max="13068" width="9.3984375" style="1" customWidth="1"/>
    <col min="13069" max="13069" width="11.3984375" style="1" bestFit="1" customWidth="1"/>
    <col min="13070" max="13070" width="10.69921875" style="1" customWidth="1"/>
    <col min="13071" max="13071" width="11.3984375" style="1" bestFit="1" customWidth="1"/>
    <col min="13072" max="13072" width="10.19921875" style="1" customWidth="1"/>
    <col min="13073" max="13073" width="14.69921875" style="1" customWidth="1"/>
    <col min="13074" max="13074" width="11.09765625" style="1" bestFit="1" customWidth="1"/>
    <col min="13075" max="13312" width="10.19921875" style="1"/>
    <col min="13313" max="13313" width="3.19921875" style="1" customWidth="1"/>
    <col min="13314" max="13314" width="39.8984375" style="1" bestFit="1" customWidth="1"/>
    <col min="13315" max="13315" width="27" style="1" customWidth="1"/>
    <col min="13316" max="13316" width="7.19921875" style="1" bestFit="1" customWidth="1"/>
    <col min="13317" max="13317" width="12.09765625" style="1" customWidth="1"/>
    <col min="13318" max="13318" width="10.69921875" style="1" customWidth="1"/>
    <col min="13319" max="13319" width="11.3984375" style="1" bestFit="1" customWidth="1"/>
    <col min="13320" max="13320" width="10.69921875" style="1" customWidth="1"/>
    <col min="13321" max="13322" width="0" style="1" hidden="1" customWidth="1"/>
    <col min="13323" max="13324" width="9.3984375" style="1" customWidth="1"/>
    <col min="13325" max="13325" width="11.3984375" style="1" bestFit="1" customWidth="1"/>
    <col min="13326" max="13326" width="10.69921875" style="1" customWidth="1"/>
    <col min="13327" max="13327" width="11.3984375" style="1" bestFit="1" customWidth="1"/>
    <col min="13328" max="13328" width="10.19921875" style="1" customWidth="1"/>
    <col min="13329" max="13329" width="14.69921875" style="1" customWidth="1"/>
    <col min="13330" max="13330" width="11.09765625" style="1" bestFit="1" customWidth="1"/>
    <col min="13331" max="13568" width="10.19921875" style="1"/>
    <col min="13569" max="13569" width="3.19921875" style="1" customWidth="1"/>
    <col min="13570" max="13570" width="39.8984375" style="1" bestFit="1" customWidth="1"/>
    <col min="13571" max="13571" width="27" style="1" customWidth="1"/>
    <col min="13572" max="13572" width="7.19921875" style="1" bestFit="1" customWidth="1"/>
    <col min="13573" max="13573" width="12.09765625" style="1" customWidth="1"/>
    <col min="13574" max="13574" width="10.69921875" style="1" customWidth="1"/>
    <col min="13575" max="13575" width="11.3984375" style="1" bestFit="1" customWidth="1"/>
    <col min="13576" max="13576" width="10.69921875" style="1" customWidth="1"/>
    <col min="13577" max="13578" width="0" style="1" hidden="1" customWidth="1"/>
    <col min="13579" max="13580" width="9.3984375" style="1" customWidth="1"/>
    <col min="13581" max="13581" width="11.3984375" style="1" bestFit="1" customWidth="1"/>
    <col min="13582" max="13582" width="10.69921875" style="1" customWidth="1"/>
    <col min="13583" max="13583" width="11.3984375" style="1" bestFit="1" customWidth="1"/>
    <col min="13584" max="13584" width="10.19921875" style="1" customWidth="1"/>
    <col min="13585" max="13585" width="14.69921875" style="1" customWidth="1"/>
    <col min="13586" max="13586" width="11.09765625" style="1" bestFit="1" customWidth="1"/>
    <col min="13587" max="13824" width="10.19921875" style="1"/>
    <col min="13825" max="13825" width="3.19921875" style="1" customWidth="1"/>
    <col min="13826" max="13826" width="39.8984375" style="1" bestFit="1" customWidth="1"/>
    <col min="13827" max="13827" width="27" style="1" customWidth="1"/>
    <col min="13828" max="13828" width="7.19921875" style="1" bestFit="1" customWidth="1"/>
    <col min="13829" max="13829" width="12.09765625" style="1" customWidth="1"/>
    <col min="13830" max="13830" width="10.69921875" style="1" customWidth="1"/>
    <col min="13831" max="13831" width="11.3984375" style="1" bestFit="1" customWidth="1"/>
    <col min="13832" max="13832" width="10.69921875" style="1" customWidth="1"/>
    <col min="13833" max="13834" width="0" style="1" hidden="1" customWidth="1"/>
    <col min="13835" max="13836" width="9.3984375" style="1" customWidth="1"/>
    <col min="13837" max="13837" width="11.3984375" style="1" bestFit="1" customWidth="1"/>
    <col min="13838" max="13838" width="10.69921875" style="1" customWidth="1"/>
    <col min="13839" max="13839" width="11.3984375" style="1" bestFit="1" customWidth="1"/>
    <col min="13840" max="13840" width="10.19921875" style="1" customWidth="1"/>
    <col min="13841" max="13841" width="14.69921875" style="1" customWidth="1"/>
    <col min="13842" max="13842" width="11.09765625" style="1" bestFit="1" customWidth="1"/>
    <col min="13843" max="14080" width="10.19921875" style="1"/>
    <col min="14081" max="14081" width="3.19921875" style="1" customWidth="1"/>
    <col min="14082" max="14082" width="39.8984375" style="1" bestFit="1" customWidth="1"/>
    <col min="14083" max="14083" width="27" style="1" customWidth="1"/>
    <col min="14084" max="14084" width="7.19921875" style="1" bestFit="1" customWidth="1"/>
    <col min="14085" max="14085" width="12.09765625" style="1" customWidth="1"/>
    <col min="14086" max="14086" width="10.69921875" style="1" customWidth="1"/>
    <col min="14087" max="14087" width="11.3984375" style="1" bestFit="1" customWidth="1"/>
    <col min="14088" max="14088" width="10.69921875" style="1" customWidth="1"/>
    <col min="14089" max="14090" width="0" style="1" hidden="1" customWidth="1"/>
    <col min="14091" max="14092" width="9.3984375" style="1" customWidth="1"/>
    <col min="14093" max="14093" width="11.3984375" style="1" bestFit="1" customWidth="1"/>
    <col min="14094" max="14094" width="10.69921875" style="1" customWidth="1"/>
    <col min="14095" max="14095" width="11.3984375" style="1" bestFit="1" customWidth="1"/>
    <col min="14096" max="14096" width="10.19921875" style="1" customWidth="1"/>
    <col min="14097" max="14097" width="14.69921875" style="1" customWidth="1"/>
    <col min="14098" max="14098" width="11.09765625" style="1" bestFit="1" customWidth="1"/>
    <col min="14099" max="14336" width="10.19921875" style="1"/>
    <col min="14337" max="14337" width="3.19921875" style="1" customWidth="1"/>
    <col min="14338" max="14338" width="39.8984375" style="1" bestFit="1" customWidth="1"/>
    <col min="14339" max="14339" width="27" style="1" customWidth="1"/>
    <col min="14340" max="14340" width="7.19921875" style="1" bestFit="1" customWidth="1"/>
    <col min="14341" max="14341" width="12.09765625" style="1" customWidth="1"/>
    <col min="14342" max="14342" width="10.69921875" style="1" customWidth="1"/>
    <col min="14343" max="14343" width="11.3984375" style="1" bestFit="1" customWidth="1"/>
    <col min="14344" max="14344" width="10.69921875" style="1" customWidth="1"/>
    <col min="14345" max="14346" width="0" style="1" hidden="1" customWidth="1"/>
    <col min="14347" max="14348" width="9.3984375" style="1" customWidth="1"/>
    <col min="14349" max="14349" width="11.3984375" style="1" bestFit="1" customWidth="1"/>
    <col min="14350" max="14350" width="10.69921875" style="1" customWidth="1"/>
    <col min="14351" max="14351" width="11.3984375" style="1" bestFit="1" customWidth="1"/>
    <col min="14352" max="14352" width="10.19921875" style="1" customWidth="1"/>
    <col min="14353" max="14353" width="14.69921875" style="1" customWidth="1"/>
    <col min="14354" max="14354" width="11.09765625" style="1" bestFit="1" customWidth="1"/>
    <col min="14355" max="14592" width="10.19921875" style="1"/>
    <col min="14593" max="14593" width="3.19921875" style="1" customWidth="1"/>
    <col min="14594" max="14594" width="39.8984375" style="1" bestFit="1" customWidth="1"/>
    <col min="14595" max="14595" width="27" style="1" customWidth="1"/>
    <col min="14596" max="14596" width="7.19921875" style="1" bestFit="1" customWidth="1"/>
    <col min="14597" max="14597" width="12.09765625" style="1" customWidth="1"/>
    <col min="14598" max="14598" width="10.69921875" style="1" customWidth="1"/>
    <col min="14599" max="14599" width="11.3984375" style="1" bestFit="1" customWidth="1"/>
    <col min="14600" max="14600" width="10.69921875" style="1" customWidth="1"/>
    <col min="14601" max="14602" width="0" style="1" hidden="1" customWidth="1"/>
    <col min="14603" max="14604" width="9.3984375" style="1" customWidth="1"/>
    <col min="14605" max="14605" width="11.3984375" style="1" bestFit="1" customWidth="1"/>
    <col min="14606" max="14606" width="10.69921875" style="1" customWidth="1"/>
    <col min="14607" max="14607" width="11.3984375" style="1" bestFit="1" customWidth="1"/>
    <col min="14608" max="14608" width="10.19921875" style="1" customWidth="1"/>
    <col min="14609" max="14609" width="14.69921875" style="1" customWidth="1"/>
    <col min="14610" max="14610" width="11.09765625" style="1" bestFit="1" customWidth="1"/>
    <col min="14611" max="14848" width="10.19921875" style="1"/>
    <col min="14849" max="14849" width="3.19921875" style="1" customWidth="1"/>
    <col min="14850" max="14850" width="39.8984375" style="1" bestFit="1" customWidth="1"/>
    <col min="14851" max="14851" width="27" style="1" customWidth="1"/>
    <col min="14852" max="14852" width="7.19921875" style="1" bestFit="1" customWidth="1"/>
    <col min="14853" max="14853" width="12.09765625" style="1" customWidth="1"/>
    <col min="14854" max="14854" width="10.69921875" style="1" customWidth="1"/>
    <col min="14855" max="14855" width="11.3984375" style="1" bestFit="1" customWidth="1"/>
    <col min="14856" max="14856" width="10.69921875" style="1" customWidth="1"/>
    <col min="14857" max="14858" width="0" style="1" hidden="1" customWidth="1"/>
    <col min="14859" max="14860" width="9.3984375" style="1" customWidth="1"/>
    <col min="14861" max="14861" width="11.3984375" style="1" bestFit="1" customWidth="1"/>
    <col min="14862" max="14862" width="10.69921875" style="1" customWidth="1"/>
    <col min="14863" max="14863" width="11.3984375" style="1" bestFit="1" customWidth="1"/>
    <col min="14864" max="14864" width="10.19921875" style="1" customWidth="1"/>
    <col min="14865" max="14865" width="14.69921875" style="1" customWidth="1"/>
    <col min="14866" max="14866" width="11.09765625" style="1" bestFit="1" customWidth="1"/>
    <col min="14867" max="15104" width="10.19921875" style="1"/>
    <col min="15105" max="15105" width="3.19921875" style="1" customWidth="1"/>
    <col min="15106" max="15106" width="39.8984375" style="1" bestFit="1" customWidth="1"/>
    <col min="15107" max="15107" width="27" style="1" customWidth="1"/>
    <col min="15108" max="15108" width="7.19921875" style="1" bestFit="1" customWidth="1"/>
    <col min="15109" max="15109" width="12.09765625" style="1" customWidth="1"/>
    <col min="15110" max="15110" width="10.69921875" style="1" customWidth="1"/>
    <col min="15111" max="15111" width="11.3984375" style="1" bestFit="1" customWidth="1"/>
    <col min="15112" max="15112" width="10.69921875" style="1" customWidth="1"/>
    <col min="15113" max="15114" width="0" style="1" hidden="1" customWidth="1"/>
    <col min="15115" max="15116" width="9.3984375" style="1" customWidth="1"/>
    <col min="15117" max="15117" width="11.3984375" style="1" bestFit="1" customWidth="1"/>
    <col min="15118" max="15118" width="10.69921875" style="1" customWidth="1"/>
    <col min="15119" max="15119" width="11.3984375" style="1" bestFit="1" customWidth="1"/>
    <col min="15120" max="15120" width="10.19921875" style="1" customWidth="1"/>
    <col min="15121" max="15121" width="14.69921875" style="1" customWidth="1"/>
    <col min="15122" max="15122" width="11.09765625" style="1" bestFit="1" customWidth="1"/>
    <col min="15123" max="15360" width="10.19921875" style="1"/>
    <col min="15361" max="15361" width="3.19921875" style="1" customWidth="1"/>
    <col min="15362" max="15362" width="39.8984375" style="1" bestFit="1" customWidth="1"/>
    <col min="15363" max="15363" width="27" style="1" customWidth="1"/>
    <col min="15364" max="15364" width="7.19921875" style="1" bestFit="1" customWidth="1"/>
    <col min="15365" max="15365" width="12.09765625" style="1" customWidth="1"/>
    <col min="15366" max="15366" width="10.69921875" style="1" customWidth="1"/>
    <col min="15367" max="15367" width="11.3984375" style="1" bestFit="1" customWidth="1"/>
    <col min="15368" max="15368" width="10.69921875" style="1" customWidth="1"/>
    <col min="15369" max="15370" width="0" style="1" hidden="1" customWidth="1"/>
    <col min="15371" max="15372" width="9.3984375" style="1" customWidth="1"/>
    <col min="15373" max="15373" width="11.3984375" style="1" bestFit="1" customWidth="1"/>
    <col min="15374" max="15374" width="10.69921875" style="1" customWidth="1"/>
    <col min="15375" max="15375" width="11.3984375" style="1" bestFit="1" customWidth="1"/>
    <col min="15376" max="15376" width="10.19921875" style="1" customWidth="1"/>
    <col min="15377" max="15377" width="14.69921875" style="1" customWidth="1"/>
    <col min="15378" max="15378" width="11.09765625" style="1" bestFit="1" customWidth="1"/>
    <col min="15379" max="15616" width="10.19921875" style="1"/>
    <col min="15617" max="15617" width="3.19921875" style="1" customWidth="1"/>
    <col min="15618" max="15618" width="39.8984375" style="1" bestFit="1" customWidth="1"/>
    <col min="15619" max="15619" width="27" style="1" customWidth="1"/>
    <col min="15620" max="15620" width="7.19921875" style="1" bestFit="1" customWidth="1"/>
    <col min="15621" max="15621" width="12.09765625" style="1" customWidth="1"/>
    <col min="15622" max="15622" width="10.69921875" style="1" customWidth="1"/>
    <col min="15623" max="15623" width="11.3984375" style="1" bestFit="1" customWidth="1"/>
    <col min="15624" max="15624" width="10.69921875" style="1" customWidth="1"/>
    <col min="15625" max="15626" width="0" style="1" hidden="1" customWidth="1"/>
    <col min="15627" max="15628" width="9.3984375" style="1" customWidth="1"/>
    <col min="15629" max="15629" width="11.3984375" style="1" bestFit="1" customWidth="1"/>
    <col min="15630" max="15630" width="10.69921875" style="1" customWidth="1"/>
    <col min="15631" max="15631" width="11.3984375" style="1" bestFit="1" customWidth="1"/>
    <col min="15632" max="15632" width="10.19921875" style="1" customWidth="1"/>
    <col min="15633" max="15633" width="14.69921875" style="1" customWidth="1"/>
    <col min="15634" max="15634" width="11.09765625" style="1" bestFit="1" customWidth="1"/>
    <col min="15635" max="15872" width="10.19921875" style="1"/>
    <col min="15873" max="15873" width="3.19921875" style="1" customWidth="1"/>
    <col min="15874" max="15874" width="39.8984375" style="1" bestFit="1" customWidth="1"/>
    <col min="15875" max="15875" width="27" style="1" customWidth="1"/>
    <col min="15876" max="15876" width="7.19921875" style="1" bestFit="1" customWidth="1"/>
    <col min="15877" max="15877" width="12.09765625" style="1" customWidth="1"/>
    <col min="15878" max="15878" width="10.69921875" style="1" customWidth="1"/>
    <col min="15879" max="15879" width="11.3984375" style="1" bestFit="1" customWidth="1"/>
    <col min="15880" max="15880" width="10.69921875" style="1" customWidth="1"/>
    <col min="15881" max="15882" width="0" style="1" hidden="1" customWidth="1"/>
    <col min="15883" max="15884" width="9.3984375" style="1" customWidth="1"/>
    <col min="15885" max="15885" width="11.3984375" style="1" bestFit="1" customWidth="1"/>
    <col min="15886" max="15886" width="10.69921875" style="1" customWidth="1"/>
    <col min="15887" max="15887" width="11.3984375" style="1" bestFit="1" customWidth="1"/>
    <col min="15888" max="15888" width="10.19921875" style="1" customWidth="1"/>
    <col min="15889" max="15889" width="14.69921875" style="1" customWidth="1"/>
    <col min="15890" max="15890" width="11.09765625" style="1" bestFit="1" customWidth="1"/>
    <col min="15891" max="16128" width="10.19921875" style="1"/>
    <col min="16129" max="16129" width="3.19921875" style="1" customWidth="1"/>
    <col min="16130" max="16130" width="39.8984375" style="1" bestFit="1" customWidth="1"/>
    <col min="16131" max="16131" width="27" style="1" customWidth="1"/>
    <col min="16132" max="16132" width="7.19921875" style="1" bestFit="1" customWidth="1"/>
    <col min="16133" max="16133" width="12.09765625" style="1" customWidth="1"/>
    <col min="16134" max="16134" width="10.69921875" style="1" customWidth="1"/>
    <col min="16135" max="16135" width="11.3984375" style="1" bestFit="1" customWidth="1"/>
    <col min="16136" max="16136" width="10.69921875" style="1" customWidth="1"/>
    <col min="16137" max="16138" width="0" style="1" hidden="1" customWidth="1"/>
    <col min="16139" max="16140" width="9.3984375" style="1" customWidth="1"/>
    <col min="16141" max="16141" width="11.3984375" style="1" bestFit="1" customWidth="1"/>
    <col min="16142" max="16142" width="10.69921875" style="1" customWidth="1"/>
    <col min="16143" max="16143" width="11.3984375" style="1" bestFit="1" customWidth="1"/>
    <col min="16144" max="16144" width="10.19921875" style="1" customWidth="1"/>
    <col min="16145" max="16145" width="14.69921875" style="1" customWidth="1"/>
    <col min="16146" max="16146" width="11.09765625" style="1" bestFit="1" customWidth="1"/>
    <col min="16147" max="16384" width="10.19921875" style="1"/>
  </cols>
  <sheetData>
    <row r="1" spans="1:17" ht="16.2" hidden="1" customHeight="1" x14ac:dyDescent="0.25">
      <c r="B1" s="2" t="s">
        <v>0</v>
      </c>
      <c r="C1" s="3" t="s">
        <v>9</v>
      </c>
      <c r="E1" s="93" t="str">
        <f ca="1">SUBSTITUTE(SUBSTITUTE(LEFT(CELL("filename",A1),FIND("]",CELL("filename",A1))),"[",""),"]","")</f>
        <v>\\hgroup.intra\user\fcauet\fr\Documents\Fabrice Cauet\ETUDE FICHIER SUIVI DOSSIER CHANTIER CLIENT\TEST SUIVI 26_11_2018.xlsm</v>
      </c>
      <c r="F1" s="93"/>
      <c r="G1" s="94"/>
      <c r="H1" s="95"/>
      <c r="I1" s="93"/>
      <c r="J1" s="96"/>
    </row>
    <row r="2" spans="1:17" ht="15" hidden="1" customHeight="1" x14ac:dyDescent="0.25">
      <c r="B2" s="2" t="s">
        <v>1</v>
      </c>
      <c r="C2" s="3" t="s">
        <v>77</v>
      </c>
      <c r="E2" s="5"/>
      <c r="F2" s="9">
        <f>VLOOKUP("Total affaire",B17:I120,6,0)</f>
        <v>100000</v>
      </c>
      <c r="G2" s="9"/>
      <c r="H2" s="5"/>
    </row>
    <row r="3" spans="1:17" ht="15" hidden="1" customHeight="1" thickBot="1" x14ac:dyDescent="0.3">
      <c r="B3" s="2" t="s">
        <v>4</v>
      </c>
      <c r="C3" s="3" t="s">
        <v>76</v>
      </c>
      <c r="E3" s="5"/>
      <c r="F3" s="9"/>
      <c r="G3" s="9"/>
      <c r="H3" s="5"/>
    </row>
    <row r="4" spans="1:17" ht="15" hidden="1" customHeight="1" x14ac:dyDescent="0.25">
      <c r="B4" s="2" t="s">
        <v>7</v>
      </c>
      <c r="C4" s="3" t="s">
        <v>2</v>
      </c>
      <c r="E4" s="5"/>
      <c r="F4" s="121">
        <f>VLOOKUP("Total affaire",B17:P120,15,0)</f>
        <v>0.28000000000000003</v>
      </c>
      <c r="G4" s="9"/>
      <c r="H4" s="5"/>
    </row>
    <row r="5" spans="1:17" ht="15" hidden="1" customHeight="1" x14ac:dyDescent="0.25">
      <c r="B5" s="2" t="s">
        <v>8</v>
      </c>
      <c r="C5" s="3" t="s">
        <v>73</v>
      </c>
      <c r="E5" s="5"/>
      <c r="F5" s="9"/>
      <c r="G5" s="9"/>
      <c r="H5" s="5"/>
    </row>
    <row r="6" spans="1:17" ht="15" hidden="1" customHeight="1" x14ac:dyDescent="0.25">
      <c r="B6" s="2" t="s">
        <v>11</v>
      </c>
      <c r="C6" s="3" t="s">
        <v>74</v>
      </c>
      <c r="E6" s="5"/>
      <c r="F6" s="9"/>
      <c r="G6"/>
      <c r="H6" s="5"/>
    </row>
    <row r="7" spans="1:17" ht="15" hidden="1" customHeight="1" x14ac:dyDescent="0.25">
      <c r="B7" s="2" t="s">
        <v>14</v>
      </c>
      <c r="C7" s="3" t="s">
        <v>5</v>
      </c>
      <c r="E7" s="5"/>
      <c r="F7" s="9"/>
      <c r="G7" s="9"/>
      <c r="H7" s="5"/>
    </row>
    <row r="8" spans="1:17" ht="15" hidden="1" customHeight="1" x14ac:dyDescent="0.25">
      <c r="B8" s="2" t="s">
        <v>16</v>
      </c>
      <c r="C8" s="3" t="s">
        <v>12</v>
      </c>
      <c r="E8" s="5"/>
      <c r="F8" s="9"/>
      <c r="G8" s="9"/>
      <c r="H8" s="5"/>
    </row>
    <row r="9" spans="1:17" ht="15" hidden="1" customHeight="1" x14ac:dyDescent="0.25">
      <c r="B9" s="2" t="s">
        <v>18</v>
      </c>
      <c r="C9" s="10"/>
      <c r="E9" s="5"/>
      <c r="F9" s="82"/>
      <c r="G9" s="9"/>
      <c r="H9" s="5"/>
    </row>
    <row r="10" spans="1:17" ht="15" hidden="1" customHeight="1" x14ac:dyDescent="0.25">
      <c r="B10" s="2" t="s">
        <v>19</v>
      </c>
      <c r="C10" s="10"/>
      <c r="E10" s="5"/>
      <c r="F10" s="9"/>
      <c r="G10" s="9"/>
      <c r="H10" s="5"/>
    </row>
    <row r="11" spans="1:17" ht="15" hidden="1" customHeight="1" thickBot="1" x14ac:dyDescent="0.3">
      <c r="B11" s="2" t="s">
        <v>20</v>
      </c>
      <c r="C11" s="10"/>
      <c r="E11" s="5"/>
      <c r="F11" s="9"/>
      <c r="G11" s="5"/>
      <c r="H11" s="5"/>
    </row>
    <row r="12" spans="1:17" ht="15" customHeight="1" thickBot="1" x14ac:dyDescent="0.3">
      <c r="B12" s="11"/>
      <c r="F12" s="5"/>
      <c r="K12" s="220" t="s">
        <v>69</v>
      </c>
      <c r="L12" s="221"/>
      <c r="M12" s="222"/>
    </row>
    <row r="13" spans="1:17" ht="21.75" customHeight="1" thickBot="1" x14ac:dyDescent="0.3">
      <c r="B13" s="218" t="str">
        <f ca="1">HYPERLINK(E1)</f>
        <v>\\hgroup.intra\user\fcauet\fr\Documents\Fabrice Cauet\ETUDE FICHIER SUIVI DOSSIER CHANTIER CLIENT\TEST SUIVI 26_11_2018.xlsm</v>
      </c>
      <c r="C13" s="219"/>
      <c r="K13" s="223">
        <f>Budgetisation!K16</f>
        <v>221</v>
      </c>
      <c r="L13" s="224"/>
      <c r="M13" s="225"/>
    </row>
    <row r="14" spans="1:17" ht="15" customHeight="1" x14ac:dyDescent="0.25">
      <c r="A14" s="12" t="s">
        <v>62</v>
      </c>
      <c r="B14" s="13"/>
      <c r="C14" s="13"/>
      <c r="D14" s="14" t="s">
        <v>21</v>
      </c>
      <c r="E14" s="81" t="str">
        <f>Budgetisation!E17</f>
        <v>Client</v>
      </c>
      <c r="F14" s="14" t="s">
        <v>22</v>
      </c>
      <c r="G14" s="226"/>
      <c r="H14" s="264"/>
      <c r="I14" s="264"/>
      <c r="J14" s="265"/>
      <c r="K14" s="74" t="s">
        <v>23</v>
      </c>
      <c r="L14" s="266" t="e">
        <f>IF(#REF!="","",#REF!)</f>
        <v>#REF!</v>
      </c>
      <c r="M14" s="267"/>
      <c r="N14" s="15" t="s">
        <v>24</v>
      </c>
      <c r="O14" s="16"/>
      <c r="P14" s="15" t="s">
        <v>25</v>
      </c>
      <c r="Q14" s="16"/>
    </row>
    <row r="15" spans="1:17" ht="8.1" customHeight="1" x14ac:dyDescent="0.25">
      <c r="A15" s="17"/>
      <c r="D15" s="18"/>
    </row>
    <row r="16" spans="1:17" ht="37.5" customHeight="1" x14ac:dyDescent="0.25">
      <c r="A16" s="257" t="s">
        <v>26</v>
      </c>
      <c r="B16" s="258"/>
      <c r="C16" s="19" t="s">
        <v>27</v>
      </c>
      <c r="D16" s="14" t="s">
        <v>28</v>
      </c>
      <c r="E16" s="15" t="s">
        <v>29</v>
      </c>
      <c r="F16" s="20" t="s">
        <v>30</v>
      </c>
      <c r="G16" s="15" t="s">
        <v>31</v>
      </c>
      <c r="H16" s="259" t="s">
        <v>32</v>
      </c>
      <c r="I16" s="260"/>
      <c r="J16" s="260"/>
      <c r="K16" s="260"/>
      <c r="L16" s="261"/>
      <c r="M16" s="262" t="s">
        <v>33</v>
      </c>
      <c r="N16" s="263"/>
      <c r="O16" s="21" t="s">
        <v>34</v>
      </c>
      <c r="P16" s="22" t="s">
        <v>35</v>
      </c>
      <c r="Q16" s="22" t="s">
        <v>36</v>
      </c>
    </row>
    <row r="17" spans="1:24" ht="42" customHeight="1" x14ac:dyDescent="0.25">
      <c r="A17" s="255" t="str">
        <f>Budgetisation!A19</f>
        <v>I</v>
      </c>
      <c r="B17" s="256"/>
      <c r="C17" s="64" t="str">
        <f>Budgetisation!C19</f>
        <v>505-555-18/21</v>
      </c>
      <c r="D17" s="70" t="str">
        <f>Budgetisation!D19</f>
        <v>C</v>
      </c>
      <c r="E17" s="71" t="str">
        <f>Budgetisation!E19</f>
        <v>Client</v>
      </c>
      <c r="F17" s="23" t="str">
        <f>IF(O17="","",1-(O17-G40)/E25)</f>
        <v/>
      </c>
      <c r="G17" s="71" t="str">
        <f>Budgetisation!G19</f>
        <v>B = Moyen</v>
      </c>
      <c r="H17" s="268">
        <f>Budgetisation!H19</f>
        <v>0</v>
      </c>
      <c r="I17" s="269"/>
      <c r="J17" s="269"/>
      <c r="K17" s="269"/>
      <c r="L17" s="270"/>
      <c r="M17" s="271"/>
      <c r="N17" s="272"/>
      <c r="O17" s="24"/>
      <c r="P17" s="23">
        <f>IF(O17="",0,(O17-G42)/G42)</f>
        <v>0</v>
      </c>
      <c r="Q17" s="25" t="e">
        <f>IF((G42*10%-O42-G42*P17)/(J25*(1-K25))&lt;0,0,(G42*10%-O42-G42*P17)/(J25*(1-K25)))</f>
        <v>#VALUE!</v>
      </c>
    </row>
    <row r="18" spans="1:24" ht="8.1" customHeight="1" x14ac:dyDescent="0.25"/>
    <row r="19" spans="1:24" s="28" customFormat="1" ht="42" customHeight="1" x14ac:dyDescent="0.25">
      <c r="A19" s="22" t="s">
        <v>37</v>
      </c>
      <c r="B19" s="22" t="s">
        <v>38</v>
      </c>
      <c r="C19" s="22" t="s">
        <v>39</v>
      </c>
      <c r="D19" s="26" t="s">
        <v>40</v>
      </c>
      <c r="E19" s="20" t="s">
        <v>41</v>
      </c>
      <c r="F19" s="21" t="s">
        <v>42</v>
      </c>
      <c r="G19" s="20" t="s">
        <v>43</v>
      </c>
      <c r="H19" s="20" t="s">
        <v>44</v>
      </c>
      <c r="I19" s="27" t="s">
        <v>45</v>
      </c>
      <c r="J19" s="20" t="s">
        <v>46</v>
      </c>
      <c r="K19" s="21" t="s">
        <v>47</v>
      </c>
      <c r="L19" s="21" t="s">
        <v>48</v>
      </c>
      <c r="M19" s="20" t="s">
        <v>49</v>
      </c>
      <c r="N19" s="20" t="s">
        <v>50</v>
      </c>
      <c r="O19" s="21" t="s">
        <v>51</v>
      </c>
      <c r="P19" s="21" t="str">
        <f>"En % du PV "&amp;P42*100&amp;"%"</f>
        <v>En % du PV 28%</v>
      </c>
      <c r="Q19" s="22" t="s">
        <v>52</v>
      </c>
      <c r="R19" s="83"/>
    </row>
    <row r="20" spans="1:24" ht="15" customHeight="1" x14ac:dyDescent="0.25">
      <c r="A20" s="29"/>
      <c r="B20" s="76"/>
      <c r="C20" s="77"/>
      <c r="D20" s="78"/>
      <c r="E20" s="79"/>
      <c r="F20" s="80"/>
      <c r="G20" s="35"/>
      <c r="H20" s="35"/>
      <c r="I20" s="36"/>
      <c r="J20" s="35"/>
      <c r="K20" s="37"/>
      <c r="L20" s="38"/>
      <c r="M20" s="35" t="str">
        <f>IF(B20="","",J20*(1-K20)*(1-L20))</f>
        <v/>
      </c>
      <c r="N20" s="35" t="str">
        <f>IF(B20="","",J20*(1-K20)*7%)</f>
        <v/>
      </c>
      <c r="O20" s="35" t="str">
        <f>IF(AND(B20="",M20="",N20=""),"",G20-M20-N20)</f>
        <v/>
      </c>
      <c r="P20" s="37" t="str">
        <f>IF(G20="","",O20/G20)</f>
        <v/>
      </c>
      <c r="Q20" s="39"/>
    </row>
    <row r="21" spans="1:24" ht="15" customHeight="1" x14ac:dyDescent="0.25">
      <c r="A21" s="29"/>
      <c r="B21" s="76"/>
      <c r="C21" s="76"/>
      <c r="D21" s="78"/>
      <c r="E21" s="79"/>
      <c r="F21" s="80"/>
      <c r="G21" s="35"/>
      <c r="H21" s="35"/>
      <c r="I21" s="36"/>
      <c r="J21" s="35"/>
      <c r="K21" s="37"/>
      <c r="L21" s="38"/>
      <c r="M21" s="35" t="str">
        <f>IF(B21="","",J21*(1-K21)*(1-L21))</f>
        <v/>
      </c>
      <c r="N21" s="35" t="str">
        <f>IF(B21="","",J21*(1-K21)*7%)</f>
        <v/>
      </c>
      <c r="O21" s="35" t="str">
        <f>IF(AND(B21="",M21="",N21=""),"",G21-M21-N21)</f>
        <v/>
      </c>
      <c r="P21" s="37" t="str">
        <f>IF(G21="","",O21/G21)</f>
        <v/>
      </c>
      <c r="Q21" s="39"/>
    </row>
    <row r="22" spans="1:24" ht="15" customHeight="1" x14ac:dyDescent="0.25">
      <c r="A22" s="29"/>
      <c r="B22" s="76"/>
      <c r="C22" s="76"/>
      <c r="D22" s="78"/>
      <c r="E22" s="79"/>
      <c r="F22" s="80"/>
      <c r="G22" s="35"/>
      <c r="H22" s="35"/>
      <c r="I22" s="36"/>
      <c r="J22" s="35"/>
      <c r="K22" s="37"/>
      <c r="L22" s="38"/>
      <c r="M22" s="35" t="str">
        <f>IF(B22="","",J22*(1-K22)*(1-L22))</f>
        <v/>
      </c>
      <c r="N22" s="35" t="str">
        <f>IF(B22="","",J22*(1-K22)*7%)</f>
        <v/>
      </c>
      <c r="O22" s="35" t="str">
        <f>IF(AND(B22="",M22="",N22=""),"",G22-M22-N22)</f>
        <v/>
      </c>
      <c r="P22" s="37" t="str">
        <f>IF(G22="","",O22/G22)</f>
        <v/>
      </c>
      <c r="Q22" s="39"/>
      <c r="S22" s="7"/>
    </row>
    <row r="23" spans="1:24" ht="15" customHeight="1" x14ac:dyDescent="0.25">
      <c r="A23" s="29"/>
      <c r="B23" s="76"/>
      <c r="C23" s="76"/>
      <c r="D23" s="78"/>
      <c r="E23" s="79"/>
      <c r="F23" s="80"/>
      <c r="G23" s="35"/>
      <c r="H23" s="35"/>
      <c r="I23" s="36"/>
      <c r="J23" s="35"/>
      <c r="K23" s="37"/>
      <c r="L23" s="38"/>
      <c r="M23" s="35"/>
      <c r="N23" s="35"/>
      <c r="O23" s="35"/>
      <c r="P23" s="37"/>
      <c r="Q23" s="39"/>
      <c r="S23" s="7"/>
    </row>
    <row r="24" spans="1:24" ht="15" customHeight="1" x14ac:dyDescent="0.25">
      <c r="A24" s="29"/>
      <c r="B24" s="76"/>
      <c r="C24" s="76"/>
      <c r="D24" s="78"/>
      <c r="E24" s="79"/>
      <c r="F24" s="80"/>
      <c r="G24" s="35"/>
      <c r="H24" s="35"/>
      <c r="I24" s="36"/>
      <c r="J24" s="35"/>
      <c r="K24" s="37"/>
      <c r="L24" s="38"/>
      <c r="M24" s="35"/>
      <c r="N24" s="35"/>
      <c r="O24" s="35"/>
      <c r="P24" s="37"/>
      <c r="Q24" s="39"/>
      <c r="R24" s="6" t="str">
        <f>IF(B24="Heures sous-traitance pose*",G24,"")</f>
        <v/>
      </c>
      <c r="S24" s="6" t="str">
        <f>IF(B24="Location nacelle (dont transport)",G24,"")</f>
        <v/>
      </c>
      <c r="T24" s="6" t="str">
        <f>IF(B24="Fourniture matériel externe",G24,"")</f>
        <v/>
      </c>
      <c r="U24" s="6" t="str">
        <f>IF(B24="Heures sous-traitance dépose*",G24,"")</f>
        <v/>
      </c>
      <c r="V24" s="6" t="str">
        <f>IF(B24="Location autre (dont transport)",G24,"")</f>
        <v/>
      </c>
      <c r="W24" s="6" t="str">
        <f>IF(B24="Divers",G24,"")</f>
        <v/>
      </c>
    </row>
    <row r="25" spans="1:24" ht="30.9" customHeight="1" x14ac:dyDescent="0.25">
      <c r="A25" s="41" t="s">
        <v>90</v>
      </c>
      <c r="B25" s="42" t="s">
        <v>53</v>
      </c>
      <c r="C25" s="41"/>
      <c r="D25" s="43">
        <f>SUM(D20:D22)</f>
        <v>0</v>
      </c>
      <c r="E25" s="44" t="str">
        <f>IF(E20="","",SUM(E20:E22))</f>
        <v/>
      </c>
      <c r="F25" s="45" t="str">
        <f>IF(E25="","",(E25-G25)/E25)</f>
        <v/>
      </c>
      <c r="G25" s="44" t="str">
        <f>IF(G20="","",SUM(G20:G22))</f>
        <v/>
      </c>
      <c r="H25" s="44" t="str">
        <f>IF(G25="","",G25/D25)</f>
        <v/>
      </c>
      <c r="I25" s="44">
        <v>1</v>
      </c>
      <c r="J25" s="44">
        <f>SUM(J20:J22)</f>
        <v>0</v>
      </c>
      <c r="K25" s="45" t="str">
        <f>IF(J20="","",SUMPRODUCT(J20:J22,K20:K22)/J25)</f>
        <v/>
      </c>
      <c r="L25" s="45" t="str">
        <f>IF(S22=0,"",SUMPRODUCT(J20:J22,K20:K22,L20:L22)/SUMPRODUCT(J20:J22,K20:K22))</f>
        <v/>
      </c>
      <c r="M25" s="44">
        <f>SUM(M20:M22)</f>
        <v>0</v>
      </c>
      <c r="N25" s="44">
        <f>SUM(N20:N22)</f>
        <v>0</v>
      </c>
      <c r="O25" s="44">
        <f>SUM(O20:O22)</f>
        <v>0</v>
      </c>
      <c r="P25" s="45" t="str">
        <f>IF(G25="","",O25/G25)</f>
        <v/>
      </c>
      <c r="Q25" s="46"/>
      <c r="R25" s="6" t="str">
        <f>IF(B25="Heures sous-traitance pose*",G25,"")</f>
        <v/>
      </c>
      <c r="S25" s="6" t="str">
        <f>IF(B25="Location nacelle (dont transport)",G25,"")</f>
        <v/>
      </c>
      <c r="T25" s="6" t="str">
        <f>IF(B25="Fourniture matériel externe",G25,"")</f>
        <v/>
      </c>
      <c r="U25" s="6" t="str">
        <f>IF(B25="Heures sous-traitance dépose*",G25,"")</f>
        <v/>
      </c>
      <c r="V25" s="6" t="str">
        <f>IF(B25="Location autre (dont transport)",G25,"")</f>
        <v/>
      </c>
      <c r="W25" s="6" t="str">
        <f>IF(B25="Divers",G25,"")</f>
        <v/>
      </c>
    </row>
    <row r="26" spans="1:24" ht="15" customHeight="1" x14ac:dyDescent="0.25">
      <c r="A26" s="29">
        <v>27</v>
      </c>
      <c r="B26" s="30"/>
      <c r="C26" s="30"/>
      <c r="D26" s="32"/>
      <c r="E26" s="33"/>
      <c r="F26" s="37" t="str">
        <f>IF(OR(E26="",E26=0),"",(E26-G26)/E26)</f>
        <v/>
      </c>
      <c r="G26" s="47"/>
      <c r="H26" s="35" t="str">
        <f>IF(G26="","",G26/D26)</f>
        <v/>
      </c>
      <c r="I26" s="36"/>
      <c r="J26" s="35"/>
      <c r="K26" s="37"/>
      <c r="L26" s="37"/>
      <c r="M26" s="33"/>
      <c r="N26" s="35"/>
      <c r="O26" s="35" t="str">
        <f t="shared" ref="O26:O35" si="0">IF(AND(B26="",M26="",N26=""),"",G26-M26-N26)</f>
        <v/>
      </c>
      <c r="P26" s="37" t="str">
        <f t="shared" ref="P26:P35" si="1">IF(G26="","",O26/G26)</f>
        <v/>
      </c>
      <c r="Q26" s="40"/>
      <c r="R26" s="6" t="str">
        <f>IF(B26="Heures sous-traitance pose*",G26,"")</f>
        <v/>
      </c>
      <c r="S26" s="6" t="str">
        <f>IF(B26="Location nacelle (dont transport)",G26,"")</f>
        <v/>
      </c>
      <c r="T26" s="6" t="str">
        <f>IF(B26="Fourniture matériel externe",G26,"")</f>
        <v/>
      </c>
      <c r="U26" s="6" t="str">
        <f>IF(B26="Heures sous-traitance dépose*",G26,"")</f>
        <v/>
      </c>
      <c r="V26" s="6" t="str">
        <f>IF(B26="Location autre (dont transport)",G26,"")</f>
        <v/>
      </c>
      <c r="W26" s="6" t="str">
        <f>IF(B26="Divers",G26,"")</f>
        <v/>
      </c>
      <c r="X26" s="6"/>
    </row>
    <row r="27" spans="1:24" ht="15" customHeight="1" x14ac:dyDescent="0.25">
      <c r="A27" s="29">
        <v>28</v>
      </c>
      <c r="B27" s="30"/>
      <c r="C27" s="31"/>
      <c r="D27" s="32"/>
      <c r="E27" s="33"/>
      <c r="F27" s="37"/>
      <c r="G27" s="47"/>
      <c r="H27" s="35"/>
      <c r="I27" s="36"/>
      <c r="J27" s="35"/>
      <c r="K27" s="37"/>
      <c r="L27" s="37"/>
      <c r="M27" s="33"/>
      <c r="N27" s="35"/>
      <c r="O27" s="35" t="str">
        <f t="shared" si="0"/>
        <v/>
      </c>
      <c r="P27" s="37" t="str">
        <f t="shared" si="1"/>
        <v/>
      </c>
      <c r="Q27" s="40"/>
      <c r="R27" s="6" t="str">
        <f>IF(B27="Heures sous-traitance pose*",G27,"")</f>
        <v/>
      </c>
      <c r="S27" s="6" t="str">
        <f>IF(B27="Location nacelle (dont transport)",G27,"")</f>
        <v/>
      </c>
      <c r="T27" s="6" t="str">
        <f>IF(B27="Fourniture matériel externe",G27,"")</f>
        <v/>
      </c>
      <c r="U27" s="6" t="str">
        <f>IF(B27="Heures sous-traitance dépose*",G27,"")</f>
        <v/>
      </c>
      <c r="V27" s="6" t="str">
        <f>IF(B27="Location autre (dont transport)",G27,"")</f>
        <v/>
      </c>
      <c r="W27" s="6" t="str">
        <f>IF(B27="Divers",G27,"")</f>
        <v/>
      </c>
      <c r="X27" s="6"/>
    </row>
    <row r="28" spans="1:24" ht="15" customHeight="1" x14ac:dyDescent="0.25">
      <c r="A28" s="29">
        <v>29</v>
      </c>
      <c r="B28" s="30"/>
      <c r="C28" s="31"/>
      <c r="D28" s="32"/>
      <c r="E28" s="33"/>
      <c r="F28" s="37"/>
      <c r="G28" s="47"/>
      <c r="H28" s="35"/>
      <c r="I28" s="36"/>
      <c r="J28" s="35"/>
      <c r="K28" s="37"/>
      <c r="L28" s="37"/>
      <c r="M28" s="33"/>
      <c r="N28" s="35"/>
      <c r="O28" s="35" t="str">
        <f t="shared" si="0"/>
        <v/>
      </c>
      <c r="P28" s="37" t="str">
        <f t="shared" si="1"/>
        <v/>
      </c>
      <c r="Q28" s="40"/>
      <c r="R28" s="6" t="str">
        <f t="shared" ref="R28:R39" si="2">IF(B28="Heures sous-traitance pose*",G28,"")</f>
        <v/>
      </c>
      <c r="S28" s="6" t="str">
        <f t="shared" ref="S28:S39" si="3">IF(B28="Location nacelle (dont transport)",G28,"")</f>
        <v/>
      </c>
      <c r="T28" s="6" t="str">
        <f t="shared" ref="T28:T39" si="4">IF(B28="Fourniture matériel externe",G28,"")</f>
        <v/>
      </c>
      <c r="U28" s="6" t="str">
        <f t="shared" ref="U28:U39" si="5">IF(B28="Heures sous-traitance dépose*",G28,"")</f>
        <v/>
      </c>
      <c r="V28" s="6" t="str">
        <f t="shared" ref="V28:V39" si="6">IF(B28="Location autre (dont transport)",G28,"")</f>
        <v/>
      </c>
      <c r="W28" s="6" t="str">
        <f t="shared" ref="W28:W39" si="7">IF(B28="Divers",G28,"")</f>
        <v/>
      </c>
      <c r="X28" s="6"/>
    </row>
    <row r="29" spans="1:24" ht="15" customHeight="1" x14ac:dyDescent="0.25">
      <c r="A29" s="29">
        <v>30</v>
      </c>
      <c r="B29" s="30"/>
      <c r="C29" s="31"/>
      <c r="D29" s="32"/>
      <c r="E29" s="33"/>
      <c r="F29" s="37"/>
      <c r="G29" s="47"/>
      <c r="H29" s="35"/>
      <c r="I29" s="36"/>
      <c r="J29" s="35"/>
      <c r="K29" s="37"/>
      <c r="L29" s="37"/>
      <c r="M29" s="33"/>
      <c r="N29" s="35"/>
      <c r="O29" s="35" t="str">
        <f t="shared" si="0"/>
        <v/>
      </c>
      <c r="P29" s="37" t="str">
        <f t="shared" si="1"/>
        <v/>
      </c>
      <c r="Q29" s="40"/>
      <c r="R29" s="6" t="str">
        <f t="shared" si="2"/>
        <v/>
      </c>
      <c r="S29" s="6" t="str">
        <f t="shared" si="3"/>
        <v/>
      </c>
      <c r="T29" s="6" t="str">
        <f t="shared" si="4"/>
        <v/>
      </c>
      <c r="U29" s="6" t="str">
        <f t="shared" si="5"/>
        <v/>
      </c>
      <c r="V29" s="6" t="str">
        <f t="shared" si="6"/>
        <v/>
      </c>
      <c r="W29" s="6" t="str">
        <f t="shared" si="7"/>
        <v/>
      </c>
      <c r="X29" s="6"/>
    </row>
    <row r="30" spans="1:24" ht="15" customHeight="1" x14ac:dyDescent="0.25">
      <c r="A30" s="29">
        <v>31</v>
      </c>
      <c r="B30" s="30"/>
      <c r="C30" s="48"/>
      <c r="D30" s="32"/>
      <c r="E30" s="33"/>
      <c r="F30" s="37" t="str">
        <f t="shared" ref="F30:F35" si="8">IF(OR(E30="",E30=0),"",(E30-G30)/E30)</f>
        <v/>
      </c>
      <c r="G30" s="47"/>
      <c r="H30" s="35" t="str">
        <f t="shared" ref="H30:H35" si="9">IF(G30="","",G30/D30)</f>
        <v/>
      </c>
      <c r="I30" s="36"/>
      <c r="J30" s="35"/>
      <c r="K30" s="37"/>
      <c r="L30" s="37"/>
      <c r="M30" s="33"/>
      <c r="N30" s="35"/>
      <c r="O30" s="35" t="str">
        <f t="shared" si="0"/>
        <v/>
      </c>
      <c r="P30" s="37" t="str">
        <f t="shared" si="1"/>
        <v/>
      </c>
      <c r="Q30" s="40"/>
      <c r="R30" s="6" t="str">
        <f t="shared" si="2"/>
        <v/>
      </c>
      <c r="S30" s="6" t="str">
        <f t="shared" si="3"/>
        <v/>
      </c>
      <c r="T30" s="6" t="str">
        <f t="shared" si="4"/>
        <v/>
      </c>
      <c r="U30" s="6" t="str">
        <f t="shared" si="5"/>
        <v/>
      </c>
      <c r="V30" s="6" t="str">
        <f t="shared" si="6"/>
        <v/>
      </c>
      <c r="W30" s="6" t="str">
        <f t="shared" si="7"/>
        <v/>
      </c>
      <c r="X30" s="6"/>
    </row>
    <row r="31" spans="1:24" ht="15" customHeight="1" x14ac:dyDescent="0.25">
      <c r="A31" s="29">
        <v>32</v>
      </c>
      <c r="B31" s="30"/>
      <c r="C31" s="31"/>
      <c r="D31" s="32"/>
      <c r="E31" s="33"/>
      <c r="F31" s="37" t="str">
        <f t="shared" si="8"/>
        <v/>
      </c>
      <c r="G31" s="47"/>
      <c r="H31" s="35" t="str">
        <f t="shared" si="9"/>
        <v/>
      </c>
      <c r="I31" s="36"/>
      <c r="J31" s="35"/>
      <c r="K31" s="37"/>
      <c r="L31" s="37"/>
      <c r="M31" s="33"/>
      <c r="N31" s="35"/>
      <c r="O31" s="35" t="str">
        <f t="shared" si="0"/>
        <v/>
      </c>
      <c r="P31" s="37" t="str">
        <f t="shared" si="1"/>
        <v/>
      </c>
      <c r="Q31" s="40"/>
      <c r="R31" s="6" t="str">
        <f t="shared" si="2"/>
        <v/>
      </c>
      <c r="S31" s="6" t="str">
        <f t="shared" si="3"/>
        <v/>
      </c>
      <c r="T31" s="6" t="str">
        <f t="shared" si="4"/>
        <v/>
      </c>
      <c r="U31" s="6" t="str">
        <f t="shared" si="5"/>
        <v/>
      </c>
      <c r="V31" s="6" t="str">
        <f t="shared" si="6"/>
        <v/>
      </c>
      <c r="W31" s="6" t="str">
        <f t="shared" si="7"/>
        <v/>
      </c>
      <c r="X31" s="6"/>
    </row>
    <row r="32" spans="1:24" ht="15" customHeight="1" x14ac:dyDescent="0.25">
      <c r="A32" s="29">
        <v>33</v>
      </c>
      <c r="B32" s="30"/>
      <c r="C32" s="31"/>
      <c r="D32" s="32"/>
      <c r="E32" s="33"/>
      <c r="F32" s="37" t="str">
        <f t="shared" si="8"/>
        <v/>
      </c>
      <c r="G32" s="47"/>
      <c r="H32" s="35" t="str">
        <f t="shared" si="9"/>
        <v/>
      </c>
      <c r="I32" s="36"/>
      <c r="J32" s="35"/>
      <c r="K32" s="37"/>
      <c r="L32" s="37"/>
      <c r="M32" s="33"/>
      <c r="N32" s="35"/>
      <c r="O32" s="35" t="str">
        <f t="shared" si="0"/>
        <v/>
      </c>
      <c r="P32" s="37" t="str">
        <f t="shared" si="1"/>
        <v/>
      </c>
      <c r="Q32" s="40"/>
      <c r="R32" s="6" t="str">
        <f t="shared" si="2"/>
        <v/>
      </c>
      <c r="S32" s="6" t="str">
        <f t="shared" si="3"/>
        <v/>
      </c>
      <c r="T32" s="6" t="str">
        <f t="shared" si="4"/>
        <v/>
      </c>
      <c r="U32" s="6" t="str">
        <f t="shared" si="5"/>
        <v/>
      </c>
      <c r="V32" s="6" t="str">
        <f t="shared" si="6"/>
        <v/>
      </c>
      <c r="W32" s="6" t="str">
        <f t="shared" si="7"/>
        <v/>
      </c>
      <c r="X32" s="6"/>
    </row>
    <row r="33" spans="1:24" ht="15" customHeight="1" x14ac:dyDescent="0.25">
      <c r="A33" s="29">
        <v>34</v>
      </c>
      <c r="B33" s="30"/>
      <c r="C33" s="38"/>
      <c r="D33" s="32"/>
      <c r="E33" s="33"/>
      <c r="F33" s="37" t="str">
        <f t="shared" si="8"/>
        <v/>
      </c>
      <c r="G33" s="47"/>
      <c r="H33" s="35" t="str">
        <f t="shared" si="9"/>
        <v/>
      </c>
      <c r="I33" s="36"/>
      <c r="J33" s="35"/>
      <c r="K33" s="37"/>
      <c r="L33" s="37"/>
      <c r="M33" s="33"/>
      <c r="N33" s="35"/>
      <c r="O33" s="35" t="str">
        <f t="shared" si="0"/>
        <v/>
      </c>
      <c r="P33" s="37" t="str">
        <f t="shared" si="1"/>
        <v/>
      </c>
      <c r="Q33" s="40"/>
      <c r="R33" s="6" t="str">
        <f t="shared" si="2"/>
        <v/>
      </c>
      <c r="S33" s="6" t="str">
        <f t="shared" si="3"/>
        <v/>
      </c>
      <c r="T33" s="6" t="str">
        <f t="shared" si="4"/>
        <v/>
      </c>
      <c r="U33" s="6" t="str">
        <f t="shared" si="5"/>
        <v/>
      </c>
      <c r="V33" s="6" t="str">
        <f t="shared" si="6"/>
        <v/>
      </c>
      <c r="W33" s="6" t="str">
        <f t="shared" si="7"/>
        <v/>
      </c>
      <c r="X33" s="6"/>
    </row>
    <row r="34" spans="1:24" ht="15" customHeight="1" x14ac:dyDescent="0.25">
      <c r="A34" s="29">
        <v>35</v>
      </c>
      <c r="B34" s="30"/>
      <c r="C34" s="30"/>
      <c r="D34" s="32"/>
      <c r="E34" s="33"/>
      <c r="F34" s="37" t="str">
        <f t="shared" si="8"/>
        <v/>
      </c>
      <c r="G34" s="47"/>
      <c r="H34" s="35" t="str">
        <f t="shared" si="9"/>
        <v/>
      </c>
      <c r="I34" s="36"/>
      <c r="J34" s="35"/>
      <c r="K34" s="37"/>
      <c r="L34" s="37"/>
      <c r="M34" s="33"/>
      <c r="N34" s="35"/>
      <c r="O34" s="35" t="str">
        <f t="shared" si="0"/>
        <v/>
      </c>
      <c r="P34" s="37" t="str">
        <f t="shared" si="1"/>
        <v/>
      </c>
      <c r="Q34" s="40"/>
      <c r="R34" s="6" t="str">
        <f t="shared" si="2"/>
        <v/>
      </c>
      <c r="S34" s="6" t="str">
        <f t="shared" si="3"/>
        <v/>
      </c>
      <c r="T34" s="6" t="str">
        <f t="shared" si="4"/>
        <v/>
      </c>
      <c r="U34" s="6" t="str">
        <f t="shared" si="5"/>
        <v/>
      </c>
      <c r="V34" s="6" t="str">
        <f t="shared" si="6"/>
        <v/>
      </c>
      <c r="W34" s="6" t="str">
        <f t="shared" si="7"/>
        <v/>
      </c>
      <c r="X34" s="6"/>
    </row>
    <row r="35" spans="1:24" ht="15" customHeight="1" x14ac:dyDescent="0.25">
      <c r="A35" s="29">
        <v>36</v>
      </c>
      <c r="B35" s="30"/>
      <c r="C35" s="30"/>
      <c r="D35" s="32"/>
      <c r="E35" s="33"/>
      <c r="F35" s="37" t="str">
        <f t="shared" si="8"/>
        <v/>
      </c>
      <c r="G35" s="47"/>
      <c r="H35" s="35" t="str">
        <f t="shared" si="9"/>
        <v/>
      </c>
      <c r="I35" s="36"/>
      <c r="J35" s="35"/>
      <c r="K35" s="37"/>
      <c r="L35" s="37"/>
      <c r="M35" s="33"/>
      <c r="N35" s="35"/>
      <c r="O35" s="35" t="str">
        <f t="shared" si="0"/>
        <v/>
      </c>
      <c r="P35" s="37" t="str">
        <f t="shared" si="1"/>
        <v/>
      </c>
      <c r="Q35" s="40"/>
      <c r="R35" s="6" t="str">
        <f t="shared" si="2"/>
        <v/>
      </c>
      <c r="S35" s="6" t="str">
        <f t="shared" si="3"/>
        <v/>
      </c>
      <c r="T35" s="6" t="str">
        <f t="shared" si="4"/>
        <v/>
      </c>
      <c r="U35" s="6" t="str">
        <f t="shared" si="5"/>
        <v/>
      </c>
      <c r="V35" s="6" t="str">
        <f t="shared" si="6"/>
        <v/>
      </c>
      <c r="W35" s="6" t="str">
        <f t="shared" si="7"/>
        <v/>
      </c>
      <c r="X35" s="6"/>
    </row>
    <row r="36" spans="1:24" ht="15" customHeight="1" x14ac:dyDescent="0.25">
      <c r="A36" s="29">
        <v>37</v>
      </c>
      <c r="B36" s="30"/>
      <c r="C36" s="30"/>
      <c r="D36" s="32"/>
      <c r="E36" s="33"/>
      <c r="F36" s="37"/>
      <c r="G36" s="47"/>
      <c r="H36" s="35"/>
      <c r="I36" s="36"/>
      <c r="J36" s="35"/>
      <c r="K36" s="37"/>
      <c r="L36" s="37"/>
      <c r="M36" s="33"/>
      <c r="N36" s="35"/>
      <c r="O36" s="35"/>
      <c r="P36" s="37"/>
      <c r="Q36" s="40"/>
      <c r="R36" s="6" t="str">
        <f t="shared" si="2"/>
        <v/>
      </c>
      <c r="S36" s="6" t="str">
        <f t="shared" si="3"/>
        <v/>
      </c>
      <c r="T36" s="6" t="str">
        <f t="shared" si="4"/>
        <v/>
      </c>
      <c r="U36" s="6" t="str">
        <f t="shared" si="5"/>
        <v/>
      </c>
      <c r="V36" s="6" t="str">
        <f t="shared" si="6"/>
        <v/>
      </c>
      <c r="W36" s="6" t="str">
        <f t="shared" si="7"/>
        <v/>
      </c>
      <c r="X36" s="6"/>
    </row>
    <row r="37" spans="1:24" ht="15" customHeight="1" x14ac:dyDescent="0.25">
      <c r="A37" s="29">
        <v>38</v>
      </c>
      <c r="B37" s="30"/>
      <c r="C37" s="30"/>
      <c r="D37" s="32"/>
      <c r="E37" s="33"/>
      <c r="F37" s="37"/>
      <c r="G37" s="47"/>
      <c r="H37" s="35"/>
      <c r="I37" s="36"/>
      <c r="J37" s="35"/>
      <c r="K37" s="37"/>
      <c r="L37" s="37"/>
      <c r="M37" s="33"/>
      <c r="N37" s="35"/>
      <c r="O37" s="35"/>
      <c r="P37" s="37"/>
      <c r="Q37" s="40"/>
      <c r="R37" s="6" t="str">
        <f t="shared" si="2"/>
        <v/>
      </c>
      <c r="S37" s="6" t="str">
        <f t="shared" si="3"/>
        <v/>
      </c>
      <c r="T37" s="6" t="str">
        <f t="shared" si="4"/>
        <v/>
      </c>
      <c r="U37" s="6" t="str">
        <f t="shared" si="5"/>
        <v/>
      </c>
      <c r="V37" s="6" t="str">
        <f t="shared" si="6"/>
        <v/>
      </c>
      <c r="W37" s="6" t="str">
        <f t="shared" si="7"/>
        <v/>
      </c>
      <c r="X37" s="6"/>
    </row>
    <row r="38" spans="1:24" ht="15" customHeight="1" x14ac:dyDescent="0.25">
      <c r="A38" s="29">
        <v>39</v>
      </c>
      <c r="B38" s="30"/>
      <c r="C38" s="30"/>
      <c r="D38" s="32"/>
      <c r="E38" s="33"/>
      <c r="F38" s="37"/>
      <c r="G38" s="47"/>
      <c r="H38" s="35"/>
      <c r="I38" s="36"/>
      <c r="J38" s="35"/>
      <c r="K38" s="37"/>
      <c r="L38" s="37"/>
      <c r="M38" s="33"/>
      <c r="N38" s="35"/>
      <c r="O38" s="35"/>
      <c r="P38" s="37"/>
      <c r="Q38" s="40"/>
      <c r="R38" s="6" t="str">
        <f t="shared" si="2"/>
        <v/>
      </c>
      <c r="S38" s="6" t="str">
        <f t="shared" si="3"/>
        <v/>
      </c>
      <c r="T38" s="6" t="str">
        <f t="shared" si="4"/>
        <v/>
      </c>
      <c r="U38" s="6" t="str">
        <f t="shared" si="5"/>
        <v/>
      </c>
      <c r="V38" s="6" t="str">
        <f t="shared" si="6"/>
        <v/>
      </c>
      <c r="W38" s="6" t="str">
        <f t="shared" si="7"/>
        <v/>
      </c>
      <c r="X38" s="6"/>
    </row>
    <row r="39" spans="1:24" ht="15" customHeight="1" x14ac:dyDescent="0.25">
      <c r="A39" s="29">
        <v>40</v>
      </c>
      <c r="B39" s="30"/>
      <c r="C39" s="30"/>
      <c r="D39" s="32"/>
      <c r="E39" s="33"/>
      <c r="F39" s="37"/>
      <c r="G39" s="47"/>
      <c r="H39" s="35"/>
      <c r="I39" s="36"/>
      <c r="J39" s="35"/>
      <c r="K39" s="37"/>
      <c r="L39" s="37"/>
      <c r="M39" s="33"/>
      <c r="N39" s="35"/>
      <c r="O39" s="35"/>
      <c r="P39" s="37"/>
      <c r="Q39" s="40"/>
      <c r="R39" s="6" t="str">
        <f t="shared" si="2"/>
        <v/>
      </c>
      <c r="S39" s="6" t="str">
        <f t="shared" si="3"/>
        <v/>
      </c>
      <c r="T39" s="6" t="str">
        <f t="shared" si="4"/>
        <v/>
      </c>
      <c r="U39" s="6" t="str">
        <f t="shared" si="5"/>
        <v/>
      </c>
      <c r="V39" s="6" t="str">
        <f t="shared" si="6"/>
        <v/>
      </c>
      <c r="W39" s="6" t="str">
        <f t="shared" si="7"/>
        <v/>
      </c>
      <c r="X39" s="6"/>
    </row>
    <row r="40" spans="1:24" ht="30.9" customHeight="1" x14ac:dyDescent="0.25">
      <c r="A40" s="41" t="s">
        <v>91</v>
      </c>
      <c r="B40" s="42" t="s">
        <v>82</v>
      </c>
      <c r="C40" s="41"/>
      <c r="D40" s="43">
        <f>SUM(D26:D35)</f>
        <v>0</v>
      </c>
      <c r="E40" s="44">
        <f>SUM(E26:E35)</f>
        <v>0</v>
      </c>
      <c r="F40" s="45"/>
      <c r="G40" s="44">
        <v>100000</v>
      </c>
      <c r="H40" s="44"/>
      <c r="I40" s="41"/>
      <c r="J40" s="43"/>
      <c r="K40" s="45"/>
      <c r="L40" s="45"/>
      <c r="M40" s="44"/>
      <c r="N40" s="44"/>
      <c r="O40" s="44">
        <v>28000</v>
      </c>
      <c r="P40" s="45">
        <f>IF(G40="","",O40/G40)</f>
        <v>0.28000000000000003</v>
      </c>
      <c r="Q40" s="69"/>
      <c r="S40" s="6"/>
      <c r="T40" s="6"/>
      <c r="U40" s="6"/>
      <c r="V40" s="6"/>
      <c r="W40" s="6"/>
      <c r="X40" s="6"/>
    </row>
    <row r="41" spans="1:24" ht="15" customHeight="1" x14ac:dyDescent="0.25">
      <c r="A41" s="41">
        <v>42</v>
      </c>
      <c r="B41" s="42" t="s">
        <v>81</v>
      </c>
      <c r="C41" s="41"/>
      <c r="D41" s="43"/>
      <c r="E41" s="44">
        <f>Budgetisation!E41</f>
        <v>0</v>
      </c>
      <c r="F41" s="45"/>
      <c r="G41" s="44">
        <f>Budgetisation!G41</f>
        <v>0</v>
      </c>
      <c r="H41" s="44">
        <f>Budgetisation!H41</f>
        <v>0</v>
      </c>
      <c r="I41" s="44">
        <f>Budgetisation!I41</f>
        <v>0</v>
      </c>
      <c r="J41" s="44">
        <f>Budgetisation!J41</f>
        <v>0</v>
      </c>
      <c r="K41" s="44">
        <f>Budgetisation!K41</f>
        <v>0</v>
      </c>
      <c r="L41" s="44">
        <f>Budgetisation!L41</f>
        <v>0</v>
      </c>
      <c r="M41" s="44">
        <f>Budgetisation!M41</f>
        <v>0</v>
      </c>
      <c r="N41" s="44">
        <f>Budgetisation!N41</f>
        <v>0</v>
      </c>
      <c r="O41" s="44">
        <f>Budgetisation!O41</f>
        <v>0</v>
      </c>
      <c r="P41" s="45" t="e">
        <f>Budgetisation!P41</f>
        <v>#DIV/0!</v>
      </c>
      <c r="Q41" s="69"/>
      <c r="S41" s="6"/>
      <c r="T41" s="6"/>
      <c r="U41" s="6"/>
      <c r="V41" s="6"/>
      <c r="W41" s="6"/>
    </row>
    <row r="42" spans="1:24" ht="15" customHeight="1" x14ac:dyDescent="0.25">
      <c r="A42" s="49">
        <v>43</v>
      </c>
      <c r="B42" s="50" t="s">
        <v>55</v>
      </c>
      <c r="C42" s="49"/>
      <c r="D42" s="51"/>
      <c r="E42" s="52"/>
      <c r="F42" s="53"/>
      <c r="G42" s="54">
        <f>G40+G41</f>
        <v>100000</v>
      </c>
      <c r="H42" s="54"/>
      <c r="I42" s="49"/>
      <c r="J42" s="51"/>
      <c r="K42" s="53"/>
      <c r="L42" s="53"/>
      <c r="M42" s="52"/>
      <c r="N42" s="52"/>
      <c r="O42" s="54">
        <f>O40+O41</f>
        <v>28000</v>
      </c>
      <c r="P42" s="55">
        <f>ROUND(IF(G42="","",O42/G42),4)</f>
        <v>0.28000000000000003</v>
      </c>
      <c r="Q42" s="56"/>
    </row>
    <row r="43" spans="1:24" ht="8.1" customHeight="1" x14ac:dyDescent="0.25"/>
    <row r="44" spans="1:24" ht="15" customHeight="1" x14ac:dyDescent="0.25">
      <c r="A44" s="57" t="s">
        <v>56</v>
      </c>
      <c r="B44" s="58"/>
      <c r="C44" s="97" t="s">
        <v>92</v>
      </c>
      <c r="D44" s="59"/>
      <c r="E44" s="98" t="s">
        <v>93</v>
      </c>
      <c r="F44" s="60"/>
      <c r="G44" s="61"/>
      <c r="H44" s="61"/>
      <c r="I44" s="61"/>
      <c r="J44" s="235" t="s">
        <v>57</v>
      </c>
      <c r="K44" s="236"/>
      <c r="L44" s="236"/>
      <c r="M44" s="237"/>
      <c r="N44" s="243" t="s">
        <v>58</v>
      </c>
      <c r="O44" s="244"/>
      <c r="P44" s="244"/>
      <c r="Q44" s="245"/>
    </row>
    <row r="45" spans="1:24" ht="15" customHeight="1" thickBot="1" x14ac:dyDescent="0.3">
      <c r="A45" s="62" t="s">
        <v>24</v>
      </c>
      <c r="B45" s="88"/>
      <c r="C45" s="89" t="s">
        <v>24</v>
      </c>
      <c r="D45" s="63"/>
      <c r="E45" s="252" t="s">
        <v>59</v>
      </c>
      <c r="F45" s="253"/>
      <c r="G45" s="253"/>
      <c r="H45" s="253"/>
      <c r="I45" s="254"/>
      <c r="J45" s="246" t="s">
        <v>59</v>
      </c>
      <c r="K45" s="247"/>
      <c r="L45" s="247"/>
      <c r="M45" s="248"/>
      <c r="N45" s="249" t="s">
        <v>59</v>
      </c>
      <c r="O45" s="250"/>
      <c r="P45" s="250"/>
      <c r="Q45" s="251"/>
    </row>
    <row r="46" spans="1:24" ht="15" customHeight="1" x14ac:dyDescent="0.25">
      <c r="B46" s="90" t="s">
        <v>83</v>
      </c>
      <c r="C46" s="90" t="s">
        <v>83</v>
      </c>
      <c r="E46" s="276" t="s">
        <v>83</v>
      </c>
      <c r="F46" s="277"/>
      <c r="G46" s="277"/>
      <c r="H46" s="277"/>
      <c r="I46" s="278"/>
      <c r="J46" s="276" t="s">
        <v>83</v>
      </c>
      <c r="K46" s="277"/>
      <c r="L46" s="277"/>
      <c r="M46" s="278"/>
      <c r="N46" s="276" t="s">
        <v>83</v>
      </c>
      <c r="O46" s="277"/>
      <c r="P46" s="277"/>
      <c r="Q46" s="278"/>
    </row>
    <row r="47" spans="1:24" ht="15" customHeight="1" thickBot="1" x14ac:dyDescent="0.3">
      <c r="B47" s="91"/>
      <c r="C47" s="91"/>
      <c r="D47" s="92"/>
      <c r="E47" s="273"/>
      <c r="F47" s="274"/>
      <c r="G47" s="274"/>
      <c r="H47" s="274"/>
      <c r="I47" s="275"/>
      <c r="J47" s="273"/>
      <c r="K47" s="274"/>
      <c r="L47" s="274"/>
      <c r="M47" s="275"/>
      <c r="N47" s="273"/>
      <c r="O47" s="274"/>
      <c r="P47" s="274"/>
      <c r="Q47" s="275"/>
    </row>
    <row r="48" spans="1:24" ht="15" customHeight="1" thickBot="1" x14ac:dyDescent="0.3">
      <c r="R48" s="86" t="s">
        <v>70</v>
      </c>
      <c r="S48" s="84" t="s">
        <v>71</v>
      </c>
      <c r="T48" s="84" t="s">
        <v>72</v>
      </c>
      <c r="U48" s="84" t="s">
        <v>75</v>
      </c>
      <c r="V48" s="85" t="s">
        <v>78</v>
      </c>
      <c r="W48" s="87" t="s">
        <v>79</v>
      </c>
    </row>
    <row r="49" spans="18:23" ht="15" customHeight="1" x14ac:dyDescent="0.25">
      <c r="R49" s="6" t="str">
        <f t="shared" ref="R49:R60" si="10">IF(B30="Heures sous-traitance pose*",G30,"")</f>
        <v/>
      </c>
      <c r="S49" s="6" t="str">
        <f t="shared" ref="S49:S60" si="11">IF(B30="Location nacelle (dont transport)",G30,"")</f>
        <v/>
      </c>
      <c r="T49" s="6" t="str">
        <f t="shared" ref="T49:T60" si="12">IF(B30="Fourniture matériel externe",G30,"")</f>
        <v/>
      </c>
      <c r="U49" s="6" t="str">
        <f t="shared" ref="U49:U60" si="13">IF(B30="Heures sous-traitance dépose*",G30,"")</f>
        <v/>
      </c>
      <c r="V49" s="6" t="str">
        <f t="shared" ref="V49:V60" si="14">IF(B30="Location autre (dont transport)",G30,"")</f>
        <v/>
      </c>
      <c r="W49" s="6" t="str">
        <f t="shared" ref="W49:W60" si="15">IF(B30="Divers",G30,"")</f>
        <v/>
      </c>
    </row>
    <row r="50" spans="18:23" ht="15" customHeight="1" x14ac:dyDescent="0.25">
      <c r="R50" s="6" t="str">
        <f t="shared" si="10"/>
        <v/>
      </c>
      <c r="S50" s="6" t="str">
        <f t="shared" si="11"/>
        <v/>
      </c>
      <c r="T50" s="6" t="str">
        <f t="shared" si="12"/>
        <v/>
      </c>
      <c r="U50" s="6" t="str">
        <f t="shared" si="13"/>
        <v/>
      </c>
      <c r="V50" s="6" t="str">
        <f t="shared" si="14"/>
        <v/>
      </c>
      <c r="W50" s="6" t="str">
        <f t="shared" si="15"/>
        <v/>
      </c>
    </row>
    <row r="51" spans="18:23" ht="15" customHeight="1" x14ac:dyDescent="0.25">
      <c r="R51" s="6" t="str">
        <f t="shared" si="10"/>
        <v/>
      </c>
      <c r="S51" s="6" t="str">
        <f t="shared" si="11"/>
        <v/>
      </c>
      <c r="T51" s="6" t="str">
        <f t="shared" si="12"/>
        <v/>
      </c>
      <c r="U51" s="6" t="str">
        <f t="shared" si="13"/>
        <v/>
      </c>
      <c r="V51" s="6" t="str">
        <f t="shared" si="14"/>
        <v/>
      </c>
      <c r="W51" s="6" t="str">
        <f t="shared" si="15"/>
        <v/>
      </c>
    </row>
    <row r="52" spans="18:23" ht="15" customHeight="1" x14ac:dyDescent="0.25">
      <c r="R52" s="6" t="str">
        <f t="shared" si="10"/>
        <v/>
      </c>
      <c r="S52" s="6" t="str">
        <f t="shared" si="11"/>
        <v/>
      </c>
      <c r="T52" s="6" t="str">
        <f t="shared" si="12"/>
        <v/>
      </c>
      <c r="U52" s="6" t="str">
        <f t="shared" si="13"/>
        <v/>
      </c>
      <c r="V52" s="6" t="str">
        <f t="shared" si="14"/>
        <v/>
      </c>
      <c r="W52" s="6" t="str">
        <f t="shared" si="15"/>
        <v/>
      </c>
    </row>
    <row r="53" spans="18:23" ht="15" customHeight="1" x14ac:dyDescent="0.25">
      <c r="R53" s="6" t="str">
        <f t="shared" si="10"/>
        <v/>
      </c>
      <c r="S53" s="6" t="str">
        <f t="shared" si="11"/>
        <v/>
      </c>
      <c r="T53" s="6" t="str">
        <f t="shared" si="12"/>
        <v/>
      </c>
      <c r="U53" s="6" t="str">
        <f t="shared" si="13"/>
        <v/>
      </c>
      <c r="V53" s="6" t="str">
        <f t="shared" si="14"/>
        <v/>
      </c>
      <c r="W53" s="6" t="str">
        <f t="shared" si="15"/>
        <v/>
      </c>
    </row>
    <row r="54" spans="18:23" ht="15" customHeight="1" x14ac:dyDescent="0.25">
      <c r="R54" s="6" t="str">
        <f t="shared" si="10"/>
        <v/>
      </c>
      <c r="S54" s="6" t="str">
        <f t="shared" si="11"/>
        <v/>
      </c>
      <c r="T54" s="6" t="str">
        <f t="shared" si="12"/>
        <v/>
      </c>
      <c r="U54" s="6" t="str">
        <f t="shared" si="13"/>
        <v/>
      </c>
      <c r="V54" s="6" t="str">
        <f t="shared" si="14"/>
        <v/>
      </c>
      <c r="W54" s="6" t="str">
        <f t="shared" si="15"/>
        <v/>
      </c>
    </row>
    <row r="55" spans="18:23" ht="15" customHeight="1" x14ac:dyDescent="0.25">
      <c r="R55" s="6" t="str">
        <f t="shared" si="10"/>
        <v/>
      </c>
      <c r="S55" s="6" t="str">
        <f t="shared" si="11"/>
        <v/>
      </c>
      <c r="T55" s="6" t="str">
        <f t="shared" si="12"/>
        <v/>
      </c>
      <c r="U55" s="6" t="str">
        <f t="shared" si="13"/>
        <v/>
      </c>
      <c r="V55" s="6" t="str">
        <f t="shared" si="14"/>
        <v/>
      </c>
      <c r="W55" s="6" t="str">
        <f t="shared" si="15"/>
        <v/>
      </c>
    </row>
    <row r="56" spans="18:23" ht="15" customHeight="1" x14ac:dyDescent="0.25">
      <c r="R56" s="6" t="str">
        <f t="shared" si="10"/>
        <v/>
      </c>
      <c r="S56" s="6" t="str">
        <f t="shared" si="11"/>
        <v/>
      </c>
      <c r="T56" s="6" t="str">
        <f t="shared" si="12"/>
        <v/>
      </c>
      <c r="U56" s="6" t="str">
        <f t="shared" si="13"/>
        <v/>
      </c>
      <c r="V56" s="6" t="str">
        <f t="shared" si="14"/>
        <v/>
      </c>
      <c r="W56" s="6" t="str">
        <f t="shared" si="15"/>
        <v/>
      </c>
    </row>
    <row r="57" spans="18:23" ht="15" customHeight="1" x14ac:dyDescent="0.25">
      <c r="R57" s="6" t="str">
        <f t="shared" si="10"/>
        <v/>
      </c>
      <c r="S57" s="6" t="str">
        <f t="shared" si="11"/>
        <v/>
      </c>
      <c r="T57" s="6" t="str">
        <f t="shared" si="12"/>
        <v/>
      </c>
      <c r="U57" s="6" t="str">
        <f t="shared" si="13"/>
        <v/>
      </c>
      <c r="V57" s="6" t="str">
        <f t="shared" si="14"/>
        <v/>
      </c>
      <c r="W57" s="6" t="str">
        <f t="shared" si="15"/>
        <v/>
      </c>
    </row>
    <row r="58" spans="18:23" ht="15" customHeight="1" x14ac:dyDescent="0.25">
      <c r="R58" s="6" t="str">
        <f t="shared" si="10"/>
        <v/>
      </c>
      <c r="S58" s="6" t="str">
        <f t="shared" si="11"/>
        <v/>
      </c>
      <c r="T58" s="6" t="str">
        <f t="shared" si="12"/>
        <v/>
      </c>
      <c r="U58" s="6" t="str">
        <f t="shared" si="13"/>
        <v/>
      </c>
      <c r="V58" s="6" t="str">
        <f t="shared" si="14"/>
        <v/>
      </c>
      <c r="W58" s="6" t="str">
        <f t="shared" si="15"/>
        <v/>
      </c>
    </row>
    <row r="59" spans="18:23" ht="15" customHeight="1" x14ac:dyDescent="0.25">
      <c r="R59" s="6" t="str">
        <f t="shared" si="10"/>
        <v/>
      </c>
      <c r="S59" s="6" t="str">
        <f t="shared" si="11"/>
        <v/>
      </c>
      <c r="T59" s="6" t="str">
        <f t="shared" si="12"/>
        <v/>
      </c>
      <c r="U59" s="6" t="str">
        <f t="shared" si="13"/>
        <v/>
      </c>
      <c r="V59" s="6" t="str">
        <f t="shared" si="14"/>
        <v/>
      </c>
      <c r="W59" s="6" t="str">
        <f t="shared" si="15"/>
        <v/>
      </c>
    </row>
    <row r="60" spans="18:23" ht="15" customHeight="1" x14ac:dyDescent="0.25">
      <c r="R60" s="6" t="str">
        <f t="shared" si="10"/>
        <v/>
      </c>
      <c r="S60" s="6" t="str">
        <f t="shared" si="11"/>
        <v/>
      </c>
      <c r="T60" s="6" t="str">
        <f t="shared" si="12"/>
        <v/>
      </c>
      <c r="U60" s="6" t="str">
        <f t="shared" si="13"/>
        <v/>
      </c>
      <c r="V60" s="6" t="str">
        <f t="shared" si="14"/>
        <v/>
      </c>
      <c r="W60" s="6" t="str">
        <f t="shared" si="15"/>
        <v/>
      </c>
    </row>
    <row r="61" spans="18:23" ht="15" customHeight="1" x14ac:dyDescent="0.25">
      <c r="R61" s="6" t="e">
        <f>IF(#REF!="Heures sous-traitance pose*",#REF!,"")</f>
        <v>#REF!</v>
      </c>
      <c r="S61" s="6" t="e">
        <f>IF(#REF!="Location nacelle (dont transport)",#REF!,"")</f>
        <v>#REF!</v>
      </c>
      <c r="T61" s="6" t="e">
        <f>IF(#REF!="Fourniture matériel externe",#REF!,"")</f>
        <v>#REF!</v>
      </c>
      <c r="U61" s="6" t="e">
        <f>IF(#REF!="Heures sous-traitance dépose*",#REF!,"")</f>
        <v>#REF!</v>
      </c>
      <c r="V61" s="6" t="e">
        <f>IF(#REF!="Location autre (dont transport)",#REF!,"")</f>
        <v>#REF!</v>
      </c>
      <c r="W61" s="6" t="e">
        <f>IF(#REF!="Divers",#REF!,"")</f>
        <v>#REF!</v>
      </c>
    </row>
    <row r="62" spans="18:23" ht="15" customHeight="1" x14ac:dyDescent="0.25">
      <c r="R62" s="6" t="e">
        <f>IF(#REF!="Heures sous-traitance pose*",#REF!,"")</f>
        <v>#REF!</v>
      </c>
      <c r="S62" s="6" t="e">
        <f>IF(#REF!="Location nacelle (dont transport)",#REF!,"")</f>
        <v>#REF!</v>
      </c>
      <c r="T62" s="6" t="e">
        <f>IF(#REF!="Fourniture matériel externe",#REF!,"")</f>
        <v>#REF!</v>
      </c>
      <c r="U62" s="6" t="e">
        <f>IF(#REF!="Heures sous-traitance dépose*",#REF!,"")</f>
        <v>#REF!</v>
      </c>
      <c r="V62" s="6" t="e">
        <f>IF(#REF!="Location autre (dont transport)",#REF!,"")</f>
        <v>#REF!</v>
      </c>
      <c r="W62" s="6" t="e">
        <f>IF(#REF!="Divers",#REF!,"")</f>
        <v>#REF!</v>
      </c>
    </row>
    <row r="63" spans="18:23" ht="15" customHeight="1" x14ac:dyDescent="0.25">
      <c r="R63" s="6" t="e">
        <f t="shared" ref="R63:W63" si="16">SUM(R49:R62)</f>
        <v>#REF!</v>
      </c>
      <c r="S63" s="6" t="e">
        <f t="shared" si="16"/>
        <v>#REF!</v>
      </c>
      <c r="T63" s="6" t="e">
        <f t="shared" si="16"/>
        <v>#REF!</v>
      </c>
      <c r="U63" s="6" t="e">
        <f t="shared" si="16"/>
        <v>#REF!</v>
      </c>
      <c r="V63" s="6" t="e">
        <f t="shared" si="16"/>
        <v>#REF!</v>
      </c>
      <c r="W63" s="6" t="e">
        <f t="shared" si="16"/>
        <v>#REF!</v>
      </c>
    </row>
  </sheetData>
  <sheetProtection pivotTables="0"/>
  <mergeCells count="22">
    <mergeCell ref="E47:I47"/>
    <mergeCell ref="J47:M47"/>
    <mergeCell ref="N47:Q47"/>
    <mergeCell ref="J46:M46"/>
    <mergeCell ref="N46:Q46"/>
    <mergeCell ref="E46:I46"/>
    <mergeCell ref="K12:M12"/>
    <mergeCell ref="K13:M13"/>
    <mergeCell ref="G14:J14"/>
    <mergeCell ref="L14:M14"/>
    <mergeCell ref="H17:L17"/>
    <mergeCell ref="M17:N17"/>
    <mergeCell ref="B13:C13"/>
    <mergeCell ref="J45:M45"/>
    <mergeCell ref="N45:Q45"/>
    <mergeCell ref="E45:I45"/>
    <mergeCell ref="A17:B17"/>
    <mergeCell ref="J44:M44"/>
    <mergeCell ref="N44:Q44"/>
    <mergeCell ref="A16:B16"/>
    <mergeCell ref="H16:L16"/>
    <mergeCell ref="M16:N16"/>
  </mergeCells>
  <dataValidations count="6">
    <dataValidation type="list" allowBlank="1" showInputMessage="1" showErrorMessage="1" sqref="B26:B39 IX26:IX39 ST26:ST39 ACP26:ACP39 AML26:AML39 AWH26:AWH39 BGD26:BGD39 BPZ26:BPZ39 BZV26:BZV39 CJR26:CJR39 CTN26:CTN39 DDJ26:DDJ39 DNF26:DNF39 DXB26:DXB39 EGX26:EGX39 EQT26:EQT39 FAP26:FAP39 FKL26:FKL39 FUH26:FUH39 GED26:GED39 GNZ26:GNZ39 GXV26:GXV39 HHR26:HHR39 HRN26:HRN39 IBJ26:IBJ39 ILF26:ILF39 IVB26:IVB39 JEX26:JEX39 JOT26:JOT39 JYP26:JYP39 KIL26:KIL39 KSH26:KSH39 LCD26:LCD39 LLZ26:LLZ39 LVV26:LVV39 MFR26:MFR39 MPN26:MPN39 MZJ26:MZJ39 NJF26:NJF39 NTB26:NTB39 OCX26:OCX39 OMT26:OMT39 OWP26:OWP39 PGL26:PGL39 PQH26:PQH39 QAD26:QAD39 QJZ26:QJZ39 QTV26:QTV39 RDR26:RDR39 RNN26:RNN39 RXJ26:RXJ39 SHF26:SHF39 SRB26:SRB39 TAX26:TAX39 TKT26:TKT39 TUP26:TUP39 UEL26:UEL39 UOH26:UOH39 UYD26:UYD39 VHZ26:VHZ39 VRV26:VRV39 WBR26:WBR39 WLN26:WLN39 WVJ26:WVJ39 B65567:B65576 IX65567:IX65576 ST65567:ST65576 ACP65567:ACP65576 AML65567:AML65576 AWH65567:AWH65576 BGD65567:BGD65576 BPZ65567:BPZ65576 BZV65567:BZV65576 CJR65567:CJR65576 CTN65567:CTN65576 DDJ65567:DDJ65576 DNF65567:DNF65576 DXB65567:DXB65576 EGX65567:EGX65576 EQT65567:EQT65576 FAP65567:FAP65576 FKL65567:FKL65576 FUH65567:FUH65576 GED65567:GED65576 GNZ65567:GNZ65576 GXV65567:GXV65576 HHR65567:HHR65576 HRN65567:HRN65576 IBJ65567:IBJ65576 ILF65567:ILF65576 IVB65567:IVB65576 JEX65567:JEX65576 JOT65567:JOT65576 JYP65567:JYP65576 KIL65567:KIL65576 KSH65567:KSH65576 LCD65567:LCD65576 LLZ65567:LLZ65576 LVV65567:LVV65576 MFR65567:MFR65576 MPN65567:MPN65576 MZJ65567:MZJ65576 NJF65567:NJF65576 NTB65567:NTB65576 OCX65567:OCX65576 OMT65567:OMT65576 OWP65567:OWP65576 PGL65567:PGL65576 PQH65567:PQH65576 QAD65567:QAD65576 QJZ65567:QJZ65576 QTV65567:QTV65576 RDR65567:RDR65576 RNN65567:RNN65576 RXJ65567:RXJ65576 SHF65567:SHF65576 SRB65567:SRB65576 TAX65567:TAX65576 TKT65567:TKT65576 TUP65567:TUP65576 UEL65567:UEL65576 UOH65567:UOH65576 UYD65567:UYD65576 VHZ65567:VHZ65576 VRV65567:VRV65576 WBR65567:WBR65576 WLN65567:WLN65576 WVJ65567:WVJ65576 B131103:B131112 IX131103:IX131112 ST131103:ST131112 ACP131103:ACP131112 AML131103:AML131112 AWH131103:AWH131112 BGD131103:BGD131112 BPZ131103:BPZ131112 BZV131103:BZV131112 CJR131103:CJR131112 CTN131103:CTN131112 DDJ131103:DDJ131112 DNF131103:DNF131112 DXB131103:DXB131112 EGX131103:EGX131112 EQT131103:EQT131112 FAP131103:FAP131112 FKL131103:FKL131112 FUH131103:FUH131112 GED131103:GED131112 GNZ131103:GNZ131112 GXV131103:GXV131112 HHR131103:HHR131112 HRN131103:HRN131112 IBJ131103:IBJ131112 ILF131103:ILF131112 IVB131103:IVB131112 JEX131103:JEX131112 JOT131103:JOT131112 JYP131103:JYP131112 KIL131103:KIL131112 KSH131103:KSH131112 LCD131103:LCD131112 LLZ131103:LLZ131112 LVV131103:LVV131112 MFR131103:MFR131112 MPN131103:MPN131112 MZJ131103:MZJ131112 NJF131103:NJF131112 NTB131103:NTB131112 OCX131103:OCX131112 OMT131103:OMT131112 OWP131103:OWP131112 PGL131103:PGL131112 PQH131103:PQH131112 QAD131103:QAD131112 QJZ131103:QJZ131112 QTV131103:QTV131112 RDR131103:RDR131112 RNN131103:RNN131112 RXJ131103:RXJ131112 SHF131103:SHF131112 SRB131103:SRB131112 TAX131103:TAX131112 TKT131103:TKT131112 TUP131103:TUP131112 UEL131103:UEL131112 UOH131103:UOH131112 UYD131103:UYD131112 VHZ131103:VHZ131112 VRV131103:VRV131112 WBR131103:WBR131112 WLN131103:WLN131112 WVJ131103:WVJ131112 B196639:B196648 IX196639:IX196648 ST196639:ST196648 ACP196639:ACP196648 AML196639:AML196648 AWH196639:AWH196648 BGD196639:BGD196648 BPZ196639:BPZ196648 BZV196639:BZV196648 CJR196639:CJR196648 CTN196639:CTN196648 DDJ196639:DDJ196648 DNF196639:DNF196648 DXB196639:DXB196648 EGX196639:EGX196648 EQT196639:EQT196648 FAP196639:FAP196648 FKL196639:FKL196648 FUH196639:FUH196648 GED196639:GED196648 GNZ196639:GNZ196648 GXV196639:GXV196648 HHR196639:HHR196648 HRN196639:HRN196648 IBJ196639:IBJ196648 ILF196639:ILF196648 IVB196639:IVB196648 JEX196639:JEX196648 JOT196639:JOT196648 JYP196639:JYP196648 KIL196639:KIL196648 KSH196639:KSH196648 LCD196639:LCD196648 LLZ196639:LLZ196648 LVV196639:LVV196648 MFR196639:MFR196648 MPN196639:MPN196648 MZJ196639:MZJ196648 NJF196639:NJF196648 NTB196639:NTB196648 OCX196639:OCX196648 OMT196639:OMT196648 OWP196639:OWP196648 PGL196639:PGL196648 PQH196639:PQH196648 QAD196639:QAD196648 QJZ196639:QJZ196648 QTV196639:QTV196648 RDR196639:RDR196648 RNN196639:RNN196648 RXJ196639:RXJ196648 SHF196639:SHF196648 SRB196639:SRB196648 TAX196639:TAX196648 TKT196639:TKT196648 TUP196639:TUP196648 UEL196639:UEL196648 UOH196639:UOH196648 UYD196639:UYD196648 VHZ196639:VHZ196648 VRV196639:VRV196648 WBR196639:WBR196648 WLN196639:WLN196648 WVJ196639:WVJ196648 B262175:B262184 IX262175:IX262184 ST262175:ST262184 ACP262175:ACP262184 AML262175:AML262184 AWH262175:AWH262184 BGD262175:BGD262184 BPZ262175:BPZ262184 BZV262175:BZV262184 CJR262175:CJR262184 CTN262175:CTN262184 DDJ262175:DDJ262184 DNF262175:DNF262184 DXB262175:DXB262184 EGX262175:EGX262184 EQT262175:EQT262184 FAP262175:FAP262184 FKL262175:FKL262184 FUH262175:FUH262184 GED262175:GED262184 GNZ262175:GNZ262184 GXV262175:GXV262184 HHR262175:HHR262184 HRN262175:HRN262184 IBJ262175:IBJ262184 ILF262175:ILF262184 IVB262175:IVB262184 JEX262175:JEX262184 JOT262175:JOT262184 JYP262175:JYP262184 KIL262175:KIL262184 KSH262175:KSH262184 LCD262175:LCD262184 LLZ262175:LLZ262184 LVV262175:LVV262184 MFR262175:MFR262184 MPN262175:MPN262184 MZJ262175:MZJ262184 NJF262175:NJF262184 NTB262175:NTB262184 OCX262175:OCX262184 OMT262175:OMT262184 OWP262175:OWP262184 PGL262175:PGL262184 PQH262175:PQH262184 QAD262175:QAD262184 QJZ262175:QJZ262184 QTV262175:QTV262184 RDR262175:RDR262184 RNN262175:RNN262184 RXJ262175:RXJ262184 SHF262175:SHF262184 SRB262175:SRB262184 TAX262175:TAX262184 TKT262175:TKT262184 TUP262175:TUP262184 UEL262175:UEL262184 UOH262175:UOH262184 UYD262175:UYD262184 VHZ262175:VHZ262184 VRV262175:VRV262184 WBR262175:WBR262184 WLN262175:WLN262184 WVJ262175:WVJ262184 B327711:B327720 IX327711:IX327720 ST327711:ST327720 ACP327711:ACP327720 AML327711:AML327720 AWH327711:AWH327720 BGD327711:BGD327720 BPZ327711:BPZ327720 BZV327711:BZV327720 CJR327711:CJR327720 CTN327711:CTN327720 DDJ327711:DDJ327720 DNF327711:DNF327720 DXB327711:DXB327720 EGX327711:EGX327720 EQT327711:EQT327720 FAP327711:FAP327720 FKL327711:FKL327720 FUH327711:FUH327720 GED327711:GED327720 GNZ327711:GNZ327720 GXV327711:GXV327720 HHR327711:HHR327720 HRN327711:HRN327720 IBJ327711:IBJ327720 ILF327711:ILF327720 IVB327711:IVB327720 JEX327711:JEX327720 JOT327711:JOT327720 JYP327711:JYP327720 KIL327711:KIL327720 KSH327711:KSH327720 LCD327711:LCD327720 LLZ327711:LLZ327720 LVV327711:LVV327720 MFR327711:MFR327720 MPN327711:MPN327720 MZJ327711:MZJ327720 NJF327711:NJF327720 NTB327711:NTB327720 OCX327711:OCX327720 OMT327711:OMT327720 OWP327711:OWP327720 PGL327711:PGL327720 PQH327711:PQH327720 QAD327711:QAD327720 QJZ327711:QJZ327720 QTV327711:QTV327720 RDR327711:RDR327720 RNN327711:RNN327720 RXJ327711:RXJ327720 SHF327711:SHF327720 SRB327711:SRB327720 TAX327711:TAX327720 TKT327711:TKT327720 TUP327711:TUP327720 UEL327711:UEL327720 UOH327711:UOH327720 UYD327711:UYD327720 VHZ327711:VHZ327720 VRV327711:VRV327720 WBR327711:WBR327720 WLN327711:WLN327720 WVJ327711:WVJ327720 B393247:B393256 IX393247:IX393256 ST393247:ST393256 ACP393247:ACP393256 AML393247:AML393256 AWH393247:AWH393256 BGD393247:BGD393256 BPZ393247:BPZ393256 BZV393247:BZV393256 CJR393247:CJR393256 CTN393247:CTN393256 DDJ393247:DDJ393256 DNF393247:DNF393256 DXB393247:DXB393256 EGX393247:EGX393256 EQT393247:EQT393256 FAP393247:FAP393256 FKL393247:FKL393256 FUH393247:FUH393256 GED393247:GED393256 GNZ393247:GNZ393256 GXV393247:GXV393256 HHR393247:HHR393256 HRN393247:HRN393256 IBJ393247:IBJ393256 ILF393247:ILF393256 IVB393247:IVB393256 JEX393247:JEX393256 JOT393247:JOT393256 JYP393247:JYP393256 KIL393247:KIL393256 KSH393247:KSH393256 LCD393247:LCD393256 LLZ393247:LLZ393256 LVV393247:LVV393256 MFR393247:MFR393256 MPN393247:MPN393256 MZJ393247:MZJ393256 NJF393247:NJF393256 NTB393247:NTB393256 OCX393247:OCX393256 OMT393247:OMT393256 OWP393247:OWP393256 PGL393247:PGL393256 PQH393247:PQH393256 QAD393247:QAD393256 QJZ393247:QJZ393256 QTV393247:QTV393256 RDR393247:RDR393256 RNN393247:RNN393256 RXJ393247:RXJ393256 SHF393247:SHF393256 SRB393247:SRB393256 TAX393247:TAX393256 TKT393247:TKT393256 TUP393247:TUP393256 UEL393247:UEL393256 UOH393247:UOH393256 UYD393247:UYD393256 VHZ393247:VHZ393256 VRV393247:VRV393256 WBR393247:WBR393256 WLN393247:WLN393256 WVJ393247:WVJ393256 B458783:B458792 IX458783:IX458792 ST458783:ST458792 ACP458783:ACP458792 AML458783:AML458792 AWH458783:AWH458792 BGD458783:BGD458792 BPZ458783:BPZ458792 BZV458783:BZV458792 CJR458783:CJR458792 CTN458783:CTN458792 DDJ458783:DDJ458792 DNF458783:DNF458792 DXB458783:DXB458792 EGX458783:EGX458792 EQT458783:EQT458792 FAP458783:FAP458792 FKL458783:FKL458792 FUH458783:FUH458792 GED458783:GED458792 GNZ458783:GNZ458792 GXV458783:GXV458792 HHR458783:HHR458792 HRN458783:HRN458792 IBJ458783:IBJ458792 ILF458783:ILF458792 IVB458783:IVB458792 JEX458783:JEX458792 JOT458783:JOT458792 JYP458783:JYP458792 KIL458783:KIL458792 KSH458783:KSH458792 LCD458783:LCD458792 LLZ458783:LLZ458792 LVV458783:LVV458792 MFR458783:MFR458792 MPN458783:MPN458792 MZJ458783:MZJ458792 NJF458783:NJF458792 NTB458783:NTB458792 OCX458783:OCX458792 OMT458783:OMT458792 OWP458783:OWP458792 PGL458783:PGL458792 PQH458783:PQH458792 QAD458783:QAD458792 QJZ458783:QJZ458792 QTV458783:QTV458792 RDR458783:RDR458792 RNN458783:RNN458792 RXJ458783:RXJ458792 SHF458783:SHF458792 SRB458783:SRB458792 TAX458783:TAX458792 TKT458783:TKT458792 TUP458783:TUP458792 UEL458783:UEL458792 UOH458783:UOH458792 UYD458783:UYD458792 VHZ458783:VHZ458792 VRV458783:VRV458792 WBR458783:WBR458792 WLN458783:WLN458792 WVJ458783:WVJ458792 B524319:B524328 IX524319:IX524328 ST524319:ST524328 ACP524319:ACP524328 AML524319:AML524328 AWH524319:AWH524328 BGD524319:BGD524328 BPZ524319:BPZ524328 BZV524319:BZV524328 CJR524319:CJR524328 CTN524319:CTN524328 DDJ524319:DDJ524328 DNF524319:DNF524328 DXB524319:DXB524328 EGX524319:EGX524328 EQT524319:EQT524328 FAP524319:FAP524328 FKL524319:FKL524328 FUH524319:FUH524328 GED524319:GED524328 GNZ524319:GNZ524328 GXV524319:GXV524328 HHR524319:HHR524328 HRN524319:HRN524328 IBJ524319:IBJ524328 ILF524319:ILF524328 IVB524319:IVB524328 JEX524319:JEX524328 JOT524319:JOT524328 JYP524319:JYP524328 KIL524319:KIL524328 KSH524319:KSH524328 LCD524319:LCD524328 LLZ524319:LLZ524328 LVV524319:LVV524328 MFR524319:MFR524328 MPN524319:MPN524328 MZJ524319:MZJ524328 NJF524319:NJF524328 NTB524319:NTB524328 OCX524319:OCX524328 OMT524319:OMT524328 OWP524319:OWP524328 PGL524319:PGL524328 PQH524319:PQH524328 QAD524319:QAD524328 QJZ524319:QJZ524328 QTV524319:QTV524328 RDR524319:RDR524328 RNN524319:RNN524328 RXJ524319:RXJ524328 SHF524319:SHF524328 SRB524319:SRB524328 TAX524319:TAX524328 TKT524319:TKT524328 TUP524319:TUP524328 UEL524319:UEL524328 UOH524319:UOH524328 UYD524319:UYD524328 VHZ524319:VHZ524328 VRV524319:VRV524328 WBR524319:WBR524328 WLN524319:WLN524328 WVJ524319:WVJ524328 B589855:B589864 IX589855:IX589864 ST589855:ST589864 ACP589855:ACP589864 AML589855:AML589864 AWH589855:AWH589864 BGD589855:BGD589864 BPZ589855:BPZ589864 BZV589855:BZV589864 CJR589855:CJR589864 CTN589855:CTN589864 DDJ589855:DDJ589864 DNF589855:DNF589864 DXB589855:DXB589864 EGX589855:EGX589864 EQT589855:EQT589864 FAP589855:FAP589864 FKL589855:FKL589864 FUH589855:FUH589864 GED589855:GED589864 GNZ589855:GNZ589864 GXV589855:GXV589864 HHR589855:HHR589864 HRN589855:HRN589864 IBJ589855:IBJ589864 ILF589855:ILF589864 IVB589855:IVB589864 JEX589855:JEX589864 JOT589855:JOT589864 JYP589855:JYP589864 KIL589855:KIL589864 KSH589855:KSH589864 LCD589855:LCD589864 LLZ589855:LLZ589864 LVV589855:LVV589864 MFR589855:MFR589864 MPN589855:MPN589864 MZJ589855:MZJ589864 NJF589855:NJF589864 NTB589855:NTB589864 OCX589855:OCX589864 OMT589855:OMT589864 OWP589855:OWP589864 PGL589855:PGL589864 PQH589855:PQH589864 QAD589855:QAD589864 QJZ589855:QJZ589864 QTV589855:QTV589864 RDR589855:RDR589864 RNN589855:RNN589864 RXJ589855:RXJ589864 SHF589855:SHF589864 SRB589855:SRB589864 TAX589855:TAX589864 TKT589855:TKT589864 TUP589855:TUP589864 UEL589855:UEL589864 UOH589855:UOH589864 UYD589855:UYD589864 VHZ589855:VHZ589864 VRV589855:VRV589864 WBR589855:WBR589864 WLN589855:WLN589864 WVJ589855:WVJ589864 B655391:B655400 IX655391:IX655400 ST655391:ST655400 ACP655391:ACP655400 AML655391:AML655400 AWH655391:AWH655400 BGD655391:BGD655400 BPZ655391:BPZ655400 BZV655391:BZV655400 CJR655391:CJR655400 CTN655391:CTN655400 DDJ655391:DDJ655400 DNF655391:DNF655400 DXB655391:DXB655400 EGX655391:EGX655400 EQT655391:EQT655400 FAP655391:FAP655400 FKL655391:FKL655400 FUH655391:FUH655400 GED655391:GED655400 GNZ655391:GNZ655400 GXV655391:GXV655400 HHR655391:HHR655400 HRN655391:HRN655400 IBJ655391:IBJ655400 ILF655391:ILF655400 IVB655391:IVB655400 JEX655391:JEX655400 JOT655391:JOT655400 JYP655391:JYP655400 KIL655391:KIL655400 KSH655391:KSH655400 LCD655391:LCD655400 LLZ655391:LLZ655400 LVV655391:LVV655400 MFR655391:MFR655400 MPN655391:MPN655400 MZJ655391:MZJ655400 NJF655391:NJF655400 NTB655391:NTB655400 OCX655391:OCX655400 OMT655391:OMT655400 OWP655391:OWP655400 PGL655391:PGL655400 PQH655391:PQH655400 QAD655391:QAD655400 QJZ655391:QJZ655400 QTV655391:QTV655400 RDR655391:RDR655400 RNN655391:RNN655400 RXJ655391:RXJ655400 SHF655391:SHF655400 SRB655391:SRB655400 TAX655391:TAX655400 TKT655391:TKT655400 TUP655391:TUP655400 UEL655391:UEL655400 UOH655391:UOH655400 UYD655391:UYD655400 VHZ655391:VHZ655400 VRV655391:VRV655400 WBR655391:WBR655400 WLN655391:WLN655400 WVJ655391:WVJ655400 B720927:B720936 IX720927:IX720936 ST720927:ST720936 ACP720927:ACP720936 AML720927:AML720936 AWH720927:AWH720936 BGD720927:BGD720936 BPZ720927:BPZ720936 BZV720927:BZV720936 CJR720927:CJR720936 CTN720927:CTN720936 DDJ720927:DDJ720936 DNF720927:DNF720936 DXB720927:DXB720936 EGX720927:EGX720936 EQT720927:EQT720936 FAP720927:FAP720936 FKL720927:FKL720936 FUH720927:FUH720936 GED720927:GED720936 GNZ720927:GNZ720936 GXV720927:GXV720936 HHR720927:HHR720936 HRN720927:HRN720936 IBJ720927:IBJ720936 ILF720927:ILF720936 IVB720927:IVB720936 JEX720927:JEX720936 JOT720927:JOT720936 JYP720927:JYP720936 KIL720927:KIL720936 KSH720927:KSH720936 LCD720927:LCD720936 LLZ720927:LLZ720936 LVV720927:LVV720936 MFR720927:MFR720936 MPN720927:MPN720936 MZJ720927:MZJ720936 NJF720927:NJF720936 NTB720927:NTB720936 OCX720927:OCX720936 OMT720927:OMT720936 OWP720927:OWP720936 PGL720927:PGL720936 PQH720927:PQH720936 QAD720927:QAD720936 QJZ720927:QJZ720936 QTV720927:QTV720936 RDR720927:RDR720936 RNN720927:RNN720936 RXJ720927:RXJ720936 SHF720927:SHF720936 SRB720927:SRB720936 TAX720927:TAX720936 TKT720927:TKT720936 TUP720927:TUP720936 UEL720927:UEL720936 UOH720927:UOH720936 UYD720927:UYD720936 VHZ720927:VHZ720936 VRV720927:VRV720936 WBR720927:WBR720936 WLN720927:WLN720936 WVJ720927:WVJ720936 B786463:B786472 IX786463:IX786472 ST786463:ST786472 ACP786463:ACP786472 AML786463:AML786472 AWH786463:AWH786472 BGD786463:BGD786472 BPZ786463:BPZ786472 BZV786463:BZV786472 CJR786463:CJR786472 CTN786463:CTN786472 DDJ786463:DDJ786472 DNF786463:DNF786472 DXB786463:DXB786472 EGX786463:EGX786472 EQT786463:EQT786472 FAP786463:FAP786472 FKL786463:FKL786472 FUH786463:FUH786472 GED786463:GED786472 GNZ786463:GNZ786472 GXV786463:GXV786472 HHR786463:HHR786472 HRN786463:HRN786472 IBJ786463:IBJ786472 ILF786463:ILF786472 IVB786463:IVB786472 JEX786463:JEX786472 JOT786463:JOT786472 JYP786463:JYP786472 KIL786463:KIL786472 KSH786463:KSH786472 LCD786463:LCD786472 LLZ786463:LLZ786472 LVV786463:LVV786472 MFR786463:MFR786472 MPN786463:MPN786472 MZJ786463:MZJ786472 NJF786463:NJF786472 NTB786463:NTB786472 OCX786463:OCX786472 OMT786463:OMT786472 OWP786463:OWP786472 PGL786463:PGL786472 PQH786463:PQH786472 QAD786463:QAD786472 QJZ786463:QJZ786472 QTV786463:QTV786472 RDR786463:RDR786472 RNN786463:RNN786472 RXJ786463:RXJ786472 SHF786463:SHF786472 SRB786463:SRB786472 TAX786463:TAX786472 TKT786463:TKT786472 TUP786463:TUP786472 UEL786463:UEL786472 UOH786463:UOH786472 UYD786463:UYD786472 VHZ786463:VHZ786472 VRV786463:VRV786472 WBR786463:WBR786472 WLN786463:WLN786472 WVJ786463:WVJ786472 B851999:B852008 IX851999:IX852008 ST851999:ST852008 ACP851999:ACP852008 AML851999:AML852008 AWH851999:AWH852008 BGD851999:BGD852008 BPZ851999:BPZ852008 BZV851999:BZV852008 CJR851999:CJR852008 CTN851999:CTN852008 DDJ851999:DDJ852008 DNF851999:DNF852008 DXB851999:DXB852008 EGX851999:EGX852008 EQT851999:EQT852008 FAP851999:FAP852008 FKL851999:FKL852008 FUH851999:FUH852008 GED851999:GED852008 GNZ851999:GNZ852008 GXV851999:GXV852008 HHR851999:HHR852008 HRN851999:HRN852008 IBJ851999:IBJ852008 ILF851999:ILF852008 IVB851999:IVB852008 JEX851999:JEX852008 JOT851999:JOT852008 JYP851999:JYP852008 KIL851999:KIL852008 KSH851999:KSH852008 LCD851999:LCD852008 LLZ851999:LLZ852008 LVV851999:LVV852008 MFR851999:MFR852008 MPN851999:MPN852008 MZJ851999:MZJ852008 NJF851999:NJF852008 NTB851999:NTB852008 OCX851999:OCX852008 OMT851999:OMT852008 OWP851999:OWP852008 PGL851999:PGL852008 PQH851999:PQH852008 QAD851999:QAD852008 QJZ851999:QJZ852008 QTV851999:QTV852008 RDR851999:RDR852008 RNN851999:RNN852008 RXJ851999:RXJ852008 SHF851999:SHF852008 SRB851999:SRB852008 TAX851999:TAX852008 TKT851999:TKT852008 TUP851999:TUP852008 UEL851999:UEL852008 UOH851999:UOH852008 UYD851999:UYD852008 VHZ851999:VHZ852008 VRV851999:VRV852008 WBR851999:WBR852008 WLN851999:WLN852008 WVJ851999:WVJ852008 B917535:B917544 IX917535:IX917544 ST917535:ST917544 ACP917535:ACP917544 AML917535:AML917544 AWH917535:AWH917544 BGD917535:BGD917544 BPZ917535:BPZ917544 BZV917535:BZV917544 CJR917535:CJR917544 CTN917535:CTN917544 DDJ917535:DDJ917544 DNF917535:DNF917544 DXB917535:DXB917544 EGX917535:EGX917544 EQT917535:EQT917544 FAP917535:FAP917544 FKL917535:FKL917544 FUH917535:FUH917544 GED917535:GED917544 GNZ917535:GNZ917544 GXV917535:GXV917544 HHR917535:HHR917544 HRN917535:HRN917544 IBJ917535:IBJ917544 ILF917535:ILF917544 IVB917535:IVB917544 JEX917535:JEX917544 JOT917535:JOT917544 JYP917535:JYP917544 KIL917535:KIL917544 KSH917535:KSH917544 LCD917535:LCD917544 LLZ917535:LLZ917544 LVV917535:LVV917544 MFR917535:MFR917544 MPN917535:MPN917544 MZJ917535:MZJ917544 NJF917535:NJF917544 NTB917535:NTB917544 OCX917535:OCX917544 OMT917535:OMT917544 OWP917535:OWP917544 PGL917535:PGL917544 PQH917535:PQH917544 QAD917535:QAD917544 QJZ917535:QJZ917544 QTV917535:QTV917544 RDR917535:RDR917544 RNN917535:RNN917544 RXJ917535:RXJ917544 SHF917535:SHF917544 SRB917535:SRB917544 TAX917535:TAX917544 TKT917535:TKT917544 TUP917535:TUP917544 UEL917535:UEL917544 UOH917535:UOH917544 UYD917535:UYD917544 VHZ917535:VHZ917544 VRV917535:VRV917544 WBR917535:WBR917544 WLN917535:WLN917544 WVJ917535:WVJ917544 B983071:B983080 IX983071:IX983080 ST983071:ST983080 ACP983071:ACP983080 AML983071:AML983080 AWH983071:AWH983080 BGD983071:BGD983080 BPZ983071:BPZ983080 BZV983071:BZV983080 CJR983071:CJR983080 CTN983071:CTN983080 DDJ983071:DDJ983080 DNF983071:DNF983080 DXB983071:DXB983080 EGX983071:EGX983080 EQT983071:EQT983080 FAP983071:FAP983080 FKL983071:FKL983080 FUH983071:FUH983080 GED983071:GED983080 GNZ983071:GNZ983080 GXV983071:GXV983080 HHR983071:HHR983080 HRN983071:HRN983080 IBJ983071:IBJ983080 ILF983071:ILF983080 IVB983071:IVB983080 JEX983071:JEX983080 JOT983071:JOT983080 JYP983071:JYP983080 KIL983071:KIL983080 KSH983071:KSH983080 LCD983071:LCD983080 LLZ983071:LLZ983080 LVV983071:LVV983080 MFR983071:MFR983080 MPN983071:MPN983080 MZJ983071:MZJ983080 NJF983071:NJF983080 NTB983071:NTB983080 OCX983071:OCX983080 OMT983071:OMT983080 OWP983071:OWP983080 PGL983071:PGL983080 PQH983071:PQH983080 QAD983071:QAD983080 QJZ983071:QJZ983080 QTV983071:QTV983080 RDR983071:RDR983080 RNN983071:RNN983080 RXJ983071:RXJ983080 SHF983071:SHF983080 SRB983071:SRB983080 TAX983071:TAX983080 TKT983071:TKT983080 TUP983071:TUP983080 UEL983071:UEL983080 UOH983071:UOH983080 UYD983071:UYD983080 VHZ983071:VHZ983080 VRV983071:VRV983080 WBR983071:WBR983080 WLN983071:WLN983080 WVJ983071:WVJ983080">
      <formula1>$C$2:$C$8</formula1>
    </dataValidation>
    <dataValidation type="list" allowBlank="1" showInputMessage="1" showErrorMessage="1" sqref="IX65:IX65521 ST65:ST65521 ACP65:ACP65521 AML65:AML65521 AWH65:AWH65521 BGD65:BGD65521 BPZ65:BPZ65521 BZV65:BZV65521 CJR65:CJR65521 CTN65:CTN65521 DDJ65:DDJ65521 DNF65:DNF65521 DXB65:DXB65521 EGX65:EGX65521 EQT65:EQT65521 FAP65:FAP65521 FKL65:FKL65521 FUH65:FUH65521 GED65:GED65521 GNZ65:GNZ65521 GXV65:GXV65521 HHR65:HHR65521 HRN65:HRN65521 IBJ65:IBJ65521 ILF65:ILF65521 IVB65:IVB65521 JEX65:JEX65521 JOT65:JOT65521 JYP65:JYP65521 KIL65:KIL65521 KSH65:KSH65521 LCD65:LCD65521 LLZ65:LLZ65521 LVV65:LVV65521 MFR65:MFR65521 MPN65:MPN65521 MZJ65:MZJ65521 NJF65:NJF65521 NTB65:NTB65521 OCX65:OCX65521 OMT65:OMT65521 OWP65:OWP65521 PGL65:PGL65521 PQH65:PQH65521 QAD65:QAD65521 QJZ65:QJZ65521 QTV65:QTV65521 RDR65:RDR65521 RNN65:RNN65521 RXJ65:RXJ65521 SHF65:SHF65521 SRB65:SRB65521 TAX65:TAX65521 TKT65:TKT65521 TUP65:TUP65521 UEL65:UEL65521 UOH65:UOH65521 UYD65:UYD65521 VHZ65:VHZ65521 VRV65:VRV65521 WBR65:WBR65521 WLN65:WLN65521 WVJ65:WVJ65521 WVJ983083 B65583:B131057 IX65583:IX131057 ST65583:ST131057 ACP65583:ACP131057 AML65583:AML131057 AWH65583:AWH131057 BGD65583:BGD131057 BPZ65583:BPZ131057 BZV65583:BZV131057 CJR65583:CJR131057 CTN65583:CTN131057 DDJ65583:DDJ131057 DNF65583:DNF131057 DXB65583:DXB131057 EGX65583:EGX131057 EQT65583:EQT131057 FAP65583:FAP131057 FKL65583:FKL131057 FUH65583:FUH131057 GED65583:GED131057 GNZ65583:GNZ131057 GXV65583:GXV131057 HHR65583:HHR131057 HRN65583:HRN131057 IBJ65583:IBJ131057 ILF65583:ILF131057 IVB65583:IVB131057 JEX65583:JEX131057 JOT65583:JOT131057 JYP65583:JYP131057 KIL65583:KIL131057 KSH65583:KSH131057 LCD65583:LCD131057 LLZ65583:LLZ131057 LVV65583:LVV131057 MFR65583:MFR131057 MPN65583:MPN131057 MZJ65583:MZJ131057 NJF65583:NJF131057 NTB65583:NTB131057 OCX65583:OCX131057 OMT65583:OMT131057 OWP65583:OWP131057 PGL65583:PGL131057 PQH65583:PQH131057 QAD65583:QAD131057 QJZ65583:QJZ131057 QTV65583:QTV131057 RDR65583:RDR131057 RNN65583:RNN131057 RXJ65583:RXJ131057 SHF65583:SHF131057 SRB65583:SRB131057 TAX65583:TAX131057 TKT65583:TKT131057 TUP65583:TUP131057 UEL65583:UEL131057 UOH65583:UOH131057 UYD65583:UYD131057 VHZ65583:VHZ131057 VRV65583:VRV131057 WBR65583:WBR131057 WLN65583:WLN131057 WVJ65583:WVJ131057 B131119:B196593 IX131119:IX196593 ST131119:ST196593 ACP131119:ACP196593 AML131119:AML196593 AWH131119:AWH196593 BGD131119:BGD196593 BPZ131119:BPZ196593 BZV131119:BZV196593 CJR131119:CJR196593 CTN131119:CTN196593 DDJ131119:DDJ196593 DNF131119:DNF196593 DXB131119:DXB196593 EGX131119:EGX196593 EQT131119:EQT196593 FAP131119:FAP196593 FKL131119:FKL196593 FUH131119:FUH196593 GED131119:GED196593 GNZ131119:GNZ196593 GXV131119:GXV196593 HHR131119:HHR196593 HRN131119:HRN196593 IBJ131119:IBJ196593 ILF131119:ILF196593 IVB131119:IVB196593 JEX131119:JEX196593 JOT131119:JOT196593 JYP131119:JYP196593 KIL131119:KIL196593 KSH131119:KSH196593 LCD131119:LCD196593 LLZ131119:LLZ196593 LVV131119:LVV196593 MFR131119:MFR196593 MPN131119:MPN196593 MZJ131119:MZJ196593 NJF131119:NJF196593 NTB131119:NTB196593 OCX131119:OCX196593 OMT131119:OMT196593 OWP131119:OWP196593 PGL131119:PGL196593 PQH131119:PQH196593 QAD131119:QAD196593 QJZ131119:QJZ196593 QTV131119:QTV196593 RDR131119:RDR196593 RNN131119:RNN196593 RXJ131119:RXJ196593 SHF131119:SHF196593 SRB131119:SRB196593 TAX131119:TAX196593 TKT131119:TKT196593 TUP131119:TUP196593 UEL131119:UEL196593 UOH131119:UOH196593 UYD131119:UYD196593 VHZ131119:VHZ196593 VRV131119:VRV196593 WBR131119:WBR196593 WLN131119:WLN196593 WVJ131119:WVJ196593 B196655:B262129 IX196655:IX262129 ST196655:ST262129 ACP196655:ACP262129 AML196655:AML262129 AWH196655:AWH262129 BGD196655:BGD262129 BPZ196655:BPZ262129 BZV196655:BZV262129 CJR196655:CJR262129 CTN196655:CTN262129 DDJ196655:DDJ262129 DNF196655:DNF262129 DXB196655:DXB262129 EGX196655:EGX262129 EQT196655:EQT262129 FAP196655:FAP262129 FKL196655:FKL262129 FUH196655:FUH262129 GED196655:GED262129 GNZ196655:GNZ262129 GXV196655:GXV262129 HHR196655:HHR262129 HRN196655:HRN262129 IBJ196655:IBJ262129 ILF196655:ILF262129 IVB196655:IVB262129 JEX196655:JEX262129 JOT196655:JOT262129 JYP196655:JYP262129 KIL196655:KIL262129 KSH196655:KSH262129 LCD196655:LCD262129 LLZ196655:LLZ262129 LVV196655:LVV262129 MFR196655:MFR262129 MPN196655:MPN262129 MZJ196655:MZJ262129 NJF196655:NJF262129 NTB196655:NTB262129 OCX196655:OCX262129 OMT196655:OMT262129 OWP196655:OWP262129 PGL196655:PGL262129 PQH196655:PQH262129 QAD196655:QAD262129 QJZ196655:QJZ262129 QTV196655:QTV262129 RDR196655:RDR262129 RNN196655:RNN262129 RXJ196655:RXJ262129 SHF196655:SHF262129 SRB196655:SRB262129 TAX196655:TAX262129 TKT196655:TKT262129 TUP196655:TUP262129 UEL196655:UEL262129 UOH196655:UOH262129 UYD196655:UYD262129 VHZ196655:VHZ262129 VRV196655:VRV262129 WBR196655:WBR262129 WLN196655:WLN262129 WVJ196655:WVJ262129 B262191:B327665 IX262191:IX327665 ST262191:ST327665 ACP262191:ACP327665 AML262191:AML327665 AWH262191:AWH327665 BGD262191:BGD327665 BPZ262191:BPZ327665 BZV262191:BZV327665 CJR262191:CJR327665 CTN262191:CTN327665 DDJ262191:DDJ327665 DNF262191:DNF327665 DXB262191:DXB327665 EGX262191:EGX327665 EQT262191:EQT327665 FAP262191:FAP327665 FKL262191:FKL327665 FUH262191:FUH327665 GED262191:GED327665 GNZ262191:GNZ327665 GXV262191:GXV327665 HHR262191:HHR327665 HRN262191:HRN327665 IBJ262191:IBJ327665 ILF262191:ILF327665 IVB262191:IVB327665 JEX262191:JEX327665 JOT262191:JOT327665 JYP262191:JYP327665 KIL262191:KIL327665 KSH262191:KSH327665 LCD262191:LCD327665 LLZ262191:LLZ327665 LVV262191:LVV327665 MFR262191:MFR327665 MPN262191:MPN327665 MZJ262191:MZJ327665 NJF262191:NJF327665 NTB262191:NTB327665 OCX262191:OCX327665 OMT262191:OMT327665 OWP262191:OWP327665 PGL262191:PGL327665 PQH262191:PQH327665 QAD262191:QAD327665 QJZ262191:QJZ327665 QTV262191:QTV327665 RDR262191:RDR327665 RNN262191:RNN327665 RXJ262191:RXJ327665 SHF262191:SHF327665 SRB262191:SRB327665 TAX262191:TAX327665 TKT262191:TKT327665 TUP262191:TUP327665 UEL262191:UEL327665 UOH262191:UOH327665 UYD262191:UYD327665 VHZ262191:VHZ327665 VRV262191:VRV327665 WBR262191:WBR327665 WLN262191:WLN327665 WVJ262191:WVJ327665 B327727:B393201 IX327727:IX393201 ST327727:ST393201 ACP327727:ACP393201 AML327727:AML393201 AWH327727:AWH393201 BGD327727:BGD393201 BPZ327727:BPZ393201 BZV327727:BZV393201 CJR327727:CJR393201 CTN327727:CTN393201 DDJ327727:DDJ393201 DNF327727:DNF393201 DXB327727:DXB393201 EGX327727:EGX393201 EQT327727:EQT393201 FAP327727:FAP393201 FKL327727:FKL393201 FUH327727:FUH393201 GED327727:GED393201 GNZ327727:GNZ393201 GXV327727:GXV393201 HHR327727:HHR393201 HRN327727:HRN393201 IBJ327727:IBJ393201 ILF327727:ILF393201 IVB327727:IVB393201 JEX327727:JEX393201 JOT327727:JOT393201 JYP327727:JYP393201 KIL327727:KIL393201 KSH327727:KSH393201 LCD327727:LCD393201 LLZ327727:LLZ393201 LVV327727:LVV393201 MFR327727:MFR393201 MPN327727:MPN393201 MZJ327727:MZJ393201 NJF327727:NJF393201 NTB327727:NTB393201 OCX327727:OCX393201 OMT327727:OMT393201 OWP327727:OWP393201 PGL327727:PGL393201 PQH327727:PQH393201 QAD327727:QAD393201 QJZ327727:QJZ393201 QTV327727:QTV393201 RDR327727:RDR393201 RNN327727:RNN393201 RXJ327727:RXJ393201 SHF327727:SHF393201 SRB327727:SRB393201 TAX327727:TAX393201 TKT327727:TKT393201 TUP327727:TUP393201 UEL327727:UEL393201 UOH327727:UOH393201 UYD327727:UYD393201 VHZ327727:VHZ393201 VRV327727:VRV393201 WBR327727:WBR393201 WLN327727:WLN393201 WVJ327727:WVJ393201 B393263:B458737 IX393263:IX458737 ST393263:ST458737 ACP393263:ACP458737 AML393263:AML458737 AWH393263:AWH458737 BGD393263:BGD458737 BPZ393263:BPZ458737 BZV393263:BZV458737 CJR393263:CJR458737 CTN393263:CTN458737 DDJ393263:DDJ458737 DNF393263:DNF458737 DXB393263:DXB458737 EGX393263:EGX458737 EQT393263:EQT458737 FAP393263:FAP458737 FKL393263:FKL458737 FUH393263:FUH458737 GED393263:GED458737 GNZ393263:GNZ458737 GXV393263:GXV458737 HHR393263:HHR458737 HRN393263:HRN458737 IBJ393263:IBJ458737 ILF393263:ILF458737 IVB393263:IVB458737 JEX393263:JEX458737 JOT393263:JOT458737 JYP393263:JYP458737 KIL393263:KIL458737 KSH393263:KSH458737 LCD393263:LCD458737 LLZ393263:LLZ458737 LVV393263:LVV458737 MFR393263:MFR458737 MPN393263:MPN458737 MZJ393263:MZJ458737 NJF393263:NJF458737 NTB393263:NTB458737 OCX393263:OCX458737 OMT393263:OMT458737 OWP393263:OWP458737 PGL393263:PGL458737 PQH393263:PQH458737 QAD393263:QAD458737 QJZ393263:QJZ458737 QTV393263:QTV458737 RDR393263:RDR458737 RNN393263:RNN458737 RXJ393263:RXJ458737 SHF393263:SHF458737 SRB393263:SRB458737 TAX393263:TAX458737 TKT393263:TKT458737 TUP393263:TUP458737 UEL393263:UEL458737 UOH393263:UOH458737 UYD393263:UYD458737 VHZ393263:VHZ458737 VRV393263:VRV458737 WBR393263:WBR458737 WLN393263:WLN458737 WVJ393263:WVJ458737 B458799:B524273 IX458799:IX524273 ST458799:ST524273 ACP458799:ACP524273 AML458799:AML524273 AWH458799:AWH524273 BGD458799:BGD524273 BPZ458799:BPZ524273 BZV458799:BZV524273 CJR458799:CJR524273 CTN458799:CTN524273 DDJ458799:DDJ524273 DNF458799:DNF524273 DXB458799:DXB524273 EGX458799:EGX524273 EQT458799:EQT524273 FAP458799:FAP524273 FKL458799:FKL524273 FUH458799:FUH524273 GED458799:GED524273 GNZ458799:GNZ524273 GXV458799:GXV524273 HHR458799:HHR524273 HRN458799:HRN524273 IBJ458799:IBJ524273 ILF458799:ILF524273 IVB458799:IVB524273 JEX458799:JEX524273 JOT458799:JOT524273 JYP458799:JYP524273 KIL458799:KIL524273 KSH458799:KSH524273 LCD458799:LCD524273 LLZ458799:LLZ524273 LVV458799:LVV524273 MFR458799:MFR524273 MPN458799:MPN524273 MZJ458799:MZJ524273 NJF458799:NJF524273 NTB458799:NTB524273 OCX458799:OCX524273 OMT458799:OMT524273 OWP458799:OWP524273 PGL458799:PGL524273 PQH458799:PQH524273 QAD458799:QAD524273 QJZ458799:QJZ524273 QTV458799:QTV524273 RDR458799:RDR524273 RNN458799:RNN524273 RXJ458799:RXJ524273 SHF458799:SHF524273 SRB458799:SRB524273 TAX458799:TAX524273 TKT458799:TKT524273 TUP458799:TUP524273 UEL458799:UEL524273 UOH458799:UOH524273 UYD458799:UYD524273 VHZ458799:VHZ524273 VRV458799:VRV524273 WBR458799:WBR524273 WLN458799:WLN524273 WVJ458799:WVJ524273 B524335:B589809 IX524335:IX589809 ST524335:ST589809 ACP524335:ACP589809 AML524335:AML589809 AWH524335:AWH589809 BGD524335:BGD589809 BPZ524335:BPZ589809 BZV524335:BZV589809 CJR524335:CJR589809 CTN524335:CTN589809 DDJ524335:DDJ589809 DNF524335:DNF589809 DXB524335:DXB589809 EGX524335:EGX589809 EQT524335:EQT589809 FAP524335:FAP589809 FKL524335:FKL589809 FUH524335:FUH589809 GED524335:GED589809 GNZ524335:GNZ589809 GXV524335:GXV589809 HHR524335:HHR589809 HRN524335:HRN589809 IBJ524335:IBJ589809 ILF524335:ILF589809 IVB524335:IVB589809 JEX524335:JEX589809 JOT524335:JOT589809 JYP524335:JYP589809 KIL524335:KIL589809 KSH524335:KSH589809 LCD524335:LCD589809 LLZ524335:LLZ589809 LVV524335:LVV589809 MFR524335:MFR589809 MPN524335:MPN589809 MZJ524335:MZJ589809 NJF524335:NJF589809 NTB524335:NTB589809 OCX524335:OCX589809 OMT524335:OMT589809 OWP524335:OWP589809 PGL524335:PGL589809 PQH524335:PQH589809 QAD524335:QAD589809 QJZ524335:QJZ589809 QTV524335:QTV589809 RDR524335:RDR589809 RNN524335:RNN589809 RXJ524335:RXJ589809 SHF524335:SHF589809 SRB524335:SRB589809 TAX524335:TAX589809 TKT524335:TKT589809 TUP524335:TUP589809 UEL524335:UEL589809 UOH524335:UOH589809 UYD524335:UYD589809 VHZ524335:VHZ589809 VRV524335:VRV589809 WBR524335:WBR589809 WLN524335:WLN589809 WVJ524335:WVJ589809 B589871:B655345 IX589871:IX655345 ST589871:ST655345 ACP589871:ACP655345 AML589871:AML655345 AWH589871:AWH655345 BGD589871:BGD655345 BPZ589871:BPZ655345 BZV589871:BZV655345 CJR589871:CJR655345 CTN589871:CTN655345 DDJ589871:DDJ655345 DNF589871:DNF655345 DXB589871:DXB655345 EGX589871:EGX655345 EQT589871:EQT655345 FAP589871:FAP655345 FKL589871:FKL655345 FUH589871:FUH655345 GED589871:GED655345 GNZ589871:GNZ655345 GXV589871:GXV655345 HHR589871:HHR655345 HRN589871:HRN655345 IBJ589871:IBJ655345 ILF589871:ILF655345 IVB589871:IVB655345 JEX589871:JEX655345 JOT589871:JOT655345 JYP589871:JYP655345 KIL589871:KIL655345 KSH589871:KSH655345 LCD589871:LCD655345 LLZ589871:LLZ655345 LVV589871:LVV655345 MFR589871:MFR655345 MPN589871:MPN655345 MZJ589871:MZJ655345 NJF589871:NJF655345 NTB589871:NTB655345 OCX589871:OCX655345 OMT589871:OMT655345 OWP589871:OWP655345 PGL589871:PGL655345 PQH589871:PQH655345 QAD589871:QAD655345 QJZ589871:QJZ655345 QTV589871:QTV655345 RDR589871:RDR655345 RNN589871:RNN655345 RXJ589871:RXJ655345 SHF589871:SHF655345 SRB589871:SRB655345 TAX589871:TAX655345 TKT589871:TKT655345 TUP589871:TUP655345 UEL589871:UEL655345 UOH589871:UOH655345 UYD589871:UYD655345 VHZ589871:VHZ655345 VRV589871:VRV655345 WBR589871:WBR655345 WLN589871:WLN655345 WVJ589871:WVJ655345 B655407:B720881 IX655407:IX720881 ST655407:ST720881 ACP655407:ACP720881 AML655407:AML720881 AWH655407:AWH720881 BGD655407:BGD720881 BPZ655407:BPZ720881 BZV655407:BZV720881 CJR655407:CJR720881 CTN655407:CTN720881 DDJ655407:DDJ720881 DNF655407:DNF720881 DXB655407:DXB720881 EGX655407:EGX720881 EQT655407:EQT720881 FAP655407:FAP720881 FKL655407:FKL720881 FUH655407:FUH720881 GED655407:GED720881 GNZ655407:GNZ720881 GXV655407:GXV720881 HHR655407:HHR720881 HRN655407:HRN720881 IBJ655407:IBJ720881 ILF655407:ILF720881 IVB655407:IVB720881 JEX655407:JEX720881 JOT655407:JOT720881 JYP655407:JYP720881 KIL655407:KIL720881 KSH655407:KSH720881 LCD655407:LCD720881 LLZ655407:LLZ720881 LVV655407:LVV720881 MFR655407:MFR720881 MPN655407:MPN720881 MZJ655407:MZJ720881 NJF655407:NJF720881 NTB655407:NTB720881 OCX655407:OCX720881 OMT655407:OMT720881 OWP655407:OWP720881 PGL655407:PGL720881 PQH655407:PQH720881 QAD655407:QAD720881 QJZ655407:QJZ720881 QTV655407:QTV720881 RDR655407:RDR720881 RNN655407:RNN720881 RXJ655407:RXJ720881 SHF655407:SHF720881 SRB655407:SRB720881 TAX655407:TAX720881 TKT655407:TKT720881 TUP655407:TUP720881 UEL655407:UEL720881 UOH655407:UOH720881 UYD655407:UYD720881 VHZ655407:VHZ720881 VRV655407:VRV720881 WBR655407:WBR720881 WLN655407:WLN720881 WVJ655407:WVJ720881 B720943:B786417 IX720943:IX786417 ST720943:ST786417 ACP720943:ACP786417 AML720943:AML786417 AWH720943:AWH786417 BGD720943:BGD786417 BPZ720943:BPZ786417 BZV720943:BZV786417 CJR720943:CJR786417 CTN720943:CTN786417 DDJ720943:DDJ786417 DNF720943:DNF786417 DXB720943:DXB786417 EGX720943:EGX786417 EQT720943:EQT786417 FAP720943:FAP786417 FKL720943:FKL786417 FUH720943:FUH786417 GED720943:GED786417 GNZ720943:GNZ786417 GXV720943:GXV786417 HHR720943:HHR786417 HRN720943:HRN786417 IBJ720943:IBJ786417 ILF720943:ILF786417 IVB720943:IVB786417 JEX720943:JEX786417 JOT720943:JOT786417 JYP720943:JYP786417 KIL720943:KIL786417 KSH720943:KSH786417 LCD720943:LCD786417 LLZ720943:LLZ786417 LVV720943:LVV786417 MFR720943:MFR786417 MPN720943:MPN786417 MZJ720943:MZJ786417 NJF720943:NJF786417 NTB720943:NTB786417 OCX720943:OCX786417 OMT720943:OMT786417 OWP720943:OWP786417 PGL720943:PGL786417 PQH720943:PQH786417 QAD720943:QAD786417 QJZ720943:QJZ786417 QTV720943:QTV786417 RDR720943:RDR786417 RNN720943:RNN786417 RXJ720943:RXJ786417 SHF720943:SHF786417 SRB720943:SRB786417 TAX720943:TAX786417 TKT720943:TKT786417 TUP720943:TUP786417 UEL720943:UEL786417 UOH720943:UOH786417 UYD720943:UYD786417 VHZ720943:VHZ786417 VRV720943:VRV786417 WBR720943:WBR786417 WLN720943:WLN786417 WVJ720943:WVJ786417 B786479:B851953 IX786479:IX851953 ST786479:ST851953 ACP786479:ACP851953 AML786479:AML851953 AWH786479:AWH851953 BGD786479:BGD851953 BPZ786479:BPZ851953 BZV786479:BZV851953 CJR786479:CJR851953 CTN786479:CTN851953 DDJ786479:DDJ851953 DNF786479:DNF851953 DXB786479:DXB851953 EGX786479:EGX851953 EQT786479:EQT851953 FAP786479:FAP851953 FKL786479:FKL851953 FUH786479:FUH851953 GED786479:GED851953 GNZ786479:GNZ851953 GXV786479:GXV851953 HHR786479:HHR851953 HRN786479:HRN851953 IBJ786479:IBJ851953 ILF786479:ILF851953 IVB786479:IVB851953 JEX786479:JEX851953 JOT786479:JOT851953 JYP786479:JYP851953 KIL786479:KIL851953 KSH786479:KSH851953 LCD786479:LCD851953 LLZ786479:LLZ851953 LVV786479:LVV851953 MFR786479:MFR851953 MPN786479:MPN851953 MZJ786479:MZJ851953 NJF786479:NJF851953 NTB786479:NTB851953 OCX786479:OCX851953 OMT786479:OMT851953 OWP786479:OWP851953 PGL786479:PGL851953 PQH786479:PQH851953 QAD786479:QAD851953 QJZ786479:QJZ851953 QTV786479:QTV851953 RDR786479:RDR851953 RNN786479:RNN851953 RXJ786479:RXJ851953 SHF786479:SHF851953 SRB786479:SRB851953 TAX786479:TAX851953 TKT786479:TKT851953 TUP786479:TUP851953 UEL786479:UEL851953 UOH786479:UOH851953 UYD786479:UYD851953 VHZ786479:VHZ851953 VRV786479:VRV851953 WBR786479:WBR851953 WLN786479:WLN851953 WVJ786479:WVJ851953 B852015:B917489 IX852015:IX917489 ST852015:ST917489 ACP852015:ACP917489 AML852015:AML917489 AWH852015:AWH917489 BGD852015:BGD917489 BPZ852015:BPZ917489 BZV852015:BZV917489 CJR852015:CJR917489 CTN852015:CTN917489 DDJ852015:DDJ917489 DNF852015:DNF917489 DXB852015:DXB917489 EGX852015:EGX917489 EQT852015:EQT917489 FAP852015:FAP917489 FKL852015:FKL917489 FUH852015:FUH917489 GED852015:GED917489 GNZ852015:GNZ917489 GXV852015:GXV917489 HHR852015:HHR917489 HRN852015:HRN917489 IBJ852015:IBJ917489 ILF852015:ILF917489 IVB852015:IVB917489 JEX852015:JEX917489 JOT852015:JOT917489 JYP852015:JYP917489 KIL852015:KIL917489 KSH852015:KSH917489 LCD852015:LCD917489 LLZ852015:LLZ917489 LVV852015:LVV917489 MFR852015:MFR917489 MPN852015:MPN917489 MZJ852015:MZJ917489 NJF852015:NJF917489 NTB852015:NTB917489 OCX852015:OCX917489 OMT852015:OMT917489 OWP852015:OWP917489 PGL852015:PGL917489 PQH852015:PQH917489 QAD852015:QAD917489 QJZ852015:QJZ917489 QTV852015:QTV917489 RDR852015:RDR917489 RNN852015:RNN917489 RXJ852015:RXJ917489 SHF852015:SHF917489 SRB852015:SRB917489 TAX852015:TAX917489 TKT852015:TKT917489 TUP852015:TUP917489 UEL852015:UEL917489 UOH852015:UOH917489 UYD852015:UYD917489 VHZ852015:VHZ917489 VRV852015:VRV917489 WBR852015:WBR917489 WLN852015:WLN917489 WVJ852015:WVJ917489 B917551:B983025 IX917551:IX983025 ST917551:ST983025 ACP917551:ACP983025 AML917551:AML983025 AWH917551:AWH983025 BGD917551:BGD983025 BPZ917551:BPZ983025 BZV917551:BZV983025 CJR917551:CJR983025 CTN917551:CTN983025 DDJ917551:DDJ983025 DNF917551:DNF983025 DXB917551:DXB983025 EGX917551:EGX983025 EQT917551:EQT983025 FAP917551:FAP983025 FKL917551:FKL983025 FUH917551:FUH983025 GED917551:GED983025 GNZ917551:GNZ983025 GXV917551:GXV983025 HHR917551:HHR983025 HRN917551:HRN983025 IBJ917551:IBJ983025 ILF917551:ILF983025 IVB917551:IVB983025 JEX917551:JEX983025 JOT917551:JOT983025 JYP917551:JYP983025 KIL917551:KIL983025 KSH917551:KSH983025 LCD917551:LCD983025 LLZ917551:LLZ983025 LVV917551:LVV983025 MFR917551:MFR983025 MPN917551:MPN983025 MZJ917551:MZJ983025 NJF917551:NJF983025 NTB917551:NTB983025 OCX917551:OCX983025 OMT917551:OMT983025 OWP917551:OWP983025 PGL917551:PGL983025 PQH917551:PQH983025 QAD917551:QAD983025 QJZ917551:QJZ983025 QTV917551:QTV983025 RDR917551:RDR983025 RNN917551:RNN983025 RXJ917551:RXJ983025 SHF917551:SHF983025 SRB917551:SRB983025 TAX917551:TAX983025 TKT917551:TKT983025 TUP917551:TUP983025 UEL917551:UEL983025 UOH917551:UOH983025 UYD917551:UYD983025 VHZ917551:VHZ983025 VRV917551:VRV983025 WBR917551:WBR983025 WLN917551:WLN983025 WVJ917551:WVJ983025 B983087:B1048576 IX983087:IX1048576 ST983087:ST1048576 ACP983087:ACP1048576 AML983087:AML1048576 AWH983087:AWH1048576 BGD983087:BGD1048576 BPZ983087:BPZ1048576 BZV983087:BZV1048576 CJR983087:CJR1048576 CTN983087:CTN1048576 DDJ983087:DDJ1048576 DNF983087:DNF1048576 DXB983087:DXB1048576 EGX983087:EGX1048576 EQT983087:EQT1048576 FAP983087:FAP1048576 FKL983087:FKL1048576 FUH983087:FUH1048576 GED983087:GED1048576 GNZ983087:GNZ1048576 GXV983087:GXV1048576 HHR983087:HHR1048576 HRN983087:HRN1048576 IBJ983087:IBJ1048576 ILF983087:ILF1048576 IVB983087:IVB1048576 JEX983087:JEX1048576 JOT983087:JOT1048576 JYP983087:JYP1048576 KIL983087:KIL1048576 KSH983087:KSH1048576 LCD983087:LCD1048576 LLZ983087:LLZ1048576 LVV983087:LVV1048576 MFR983087:MFR1048576 MPN983087:MPN1048576 MZJ983087:MZJ1048576 NJF983087:NJF1048576 NTB983087:NTB1048576 OCX983087:OCX1048576 OMT983087:OMT1048576 OWP983087:OWP1048576 PGL983087:PGL1048576 PQH983087:PQH1048576 QAD983087:QAD1048576 QJZ983087:QJZ1048576 QTV983087:QTV1048576 RDR983087:RDR1048576 RNN983087:RNN1048576 RXJ983087:RXJ1048576 SHF983087:SHF1048576 SRB983087:SRB1048576 TAX983087:TAX1048576 TKT983087:TKT1048576 TUP983087:TUP1048576 UEL983087:UEL1048576 UOH983087:UOH1048576 UYD983087:UYD1048576 VHZ983087:VHZ1048576 VRV983087:VRV1048576 WBR983087:WBR1048576 WLN983087:WLN1048576 WVJ983087:WVJ1048576 B43 IX43 ST43 ACP43 AML43 AWH43 BGD43 BPZ43 BZV43 CJR43 CTN43 DDJ43 DNF43 DXB43 EGX43 EQT43 FAP43 FKL43 FUH43 GED43 GNZ43 GXV43 HHR43 HRN43 IBJ43 ILF43 IVB43 JEX43 JOT43 JYP43 KIL43 KSH43 LCD43 LLZ43 LVV43 MFR43 MPN43 MZJ43 NJF43 NTB43 OCX43 OMT43 OWP43 PGL43 PQH43 QAD43 QJZ43 QTV43 RDR43 RNN43 RXJ43 SHF43 SRB43 TAX43 TKT43 TUP43 UEL43 UOH43 UYD43 VHZ43 VRV43 WBR43 WLN43 WVJ43 B65579 IX65579 ST65579 ACP65579 AML65579 AWH65579 BGD65579 BPZ65579 BZV65579 CJR65579 CTN65579 DDJ65579 DNF65579 DXB65579 EGX65579 EQT65579 FAP65579 FKL65579 FUH65579 GED65579 GNZ65579 GXV65579 HHR65579 HRN65579 IBJ65579 ILF65579 IVB65579 JEX65579 JOT65579 JYP65579 KIL65579 KSH65579 LCD65579 LLZ65579 LVV65579 MFR65579 MPN65579 MZJ65579 NJF65579 NTB65579 OCX65579 OMT65579 OWP65579 PGL65579 PQH65579 QAD65579 QJZ65579 QTV65579 RDR65579 RNN65579 RXJ65579 SHF65579 SRB65579 TAX65579 TKT65579 TUP65579 UEL65579 UOH65579 UYD65579 VHZ65579 VRV65579 WBR65579 WLN65579 WVJ65579 B131115 IX131115 ST131115 ACP131115 AML131115 AWH131115 BGD131115 BPZ131115 BZV131115 CJR131115 CTN131115 DDJ131115 DNF131115 DXB131115 EGX131115 EQT131115 FAP131115 FKL131115 FUH131115 GED131115 GNZ131115 GXV131115 HHR131115 HRN131115 IBJ131115 ILF131115 IVB131115 JEX131115 JOT131115 JYP131115 KIL131115 KSH131115 LCD131115 LLZ131115 LVV131115 MFR131115 MPN131115 MZJ131115 NJF131115 NTB131115 OCX131115 OMT131115 OWP131115 PGL131115 PQH131115 QAD131115 QJZ131115 QTV131115 RDR131115 RNN131115 RXJ131115 SHF131115 SRB131115 TAX131115 TKT131115 TUP131115 UEL131115 UOH131115 UYD131115 VHZ131115 VRV131115 WBR131115 WLN131115 WVJ131115 B196651 IX196651 ST196651 ACP196651 AML196651 AWH196651 BGD196651 BPZ196651 BZV196651 CJR196651 CTN196651 DDJ196651 DNF196651 DXB196651 EGX196651 EQT196651 FAP196651 FKL196651 FUH196651 GED196651 GNZ196651 GXV196651 HHR196651 HRN196651 IBJ196651 ILF196651 IVB196651 JEX196651 JOT196651 JYP196651 KIL196651 KSH196651 LCD196651 LLZ196651 LVV196651 MFR196651 MPN196651 MZJ196651 NJF196651 NTB196651 OCX196651 OMT196651 OWP196651 PGL196651 PQH196651 QAD196651 QJZ196651 QTV196651 RDR196651 RNN196651 RXJ196651 SHF196651 SRB196651 TAX196651 TKT196651 TUP196651 UEL196651 UOH196651 UYD196651 VHZ196651 VRV196651 WBR196651 WLN196651 WVJ196651 B262187 IX262187 ST262187 ACP262187 AML262187 AWH262187 BGD262187 BPZ262187 BZV262187 CJR262187 CTN262187 DDJ262187 DNF262187 DXB262187 EGX262187 EQT262187 FAP262187 FKL262187 FUH262187 GED262187 GNZ262187 GXV262187 HHR262187 HRN262187 IBJ262187 ILF262187 IVB262187 JEX262187 JOT262187 JYP262187 KIL262187 KSH262187 LCD262187 LLZ262187 LVV262187 MFR262187 MPN262187 MZJ262187 NJF262187 NTB262187 OCX262187 OMT262187 OWP262187 PGL262187 PQH262187 QAD262187 QJZ262187 QTV262187 RDR262187 RNN262187 RXJ262187 SHF262187 SRB262187 TAX262187 TKT262187 TUP262187 UEL262187 UOH262187 UYD262187 VHZ262187 VRV262187 WBR262187 WLN262187 WVJ262187 B327723 IX327723 ST327723 ACP327723 AML327723 AWH327723 BGD327723 BPZ327723 BZV327723 CJR327723 CTN327723 DDJ327723 DNF327723 DXB327723 EGX327723 EQT327723 FAP327723 FKL327723 FUH327723 GED327723 GNZ327723 GXV327723 HHR327723 HRN327723 IBJ327723 ILF327723 IVB327723 JEX327723 JOT327723 JYP327723 KIL327723 KSH327723 LCD327723 LLZ327723 LVV327723 MFR327723 MPN327723 MZJ327723 NJF327723 NTB327723 OCX327723 OMT327723 OWP327723 PGL327723 PQH327723 QAD327723 QJZ327723 QTV327723 RDR327723 RNN327723 RXJ327723 SHF327723 SRB327723 TAX327723 TKT327723 TUP327723 UEL327723 UOH327723 UYD327723 VHZ327723 VRV327723 WBR327723 WLN327723 WVJ327723 B393259 IX393259 ST393259 ACP393259 AML393259 AWH393259 BGD393259 BPZ393259 BZV393259 CJR393259 CTN393259 DDJ393259 DNF393259 DXB393259 EGX393259 EQT393259 FAP393259 FKL393259 FUH393259 GED393259 GNZ393259 GXV393259 HHR393259 HRN393259 IBJ393259 ILF393259 IVB393259 JEX393259 JOT393259 JYP393259 KIL393259 KSH393259 LCD393259 LLZ393259 LVV393259 MFR393259 MPN393259 MZJ393259 NJF393259 NTB393259 OCX393259 OMT393259 OWP393259 PGL393259 PQH393259 QAD393259 QJZ393259 QTV393259 RDR393259 RNN393259 RXJ393259 SHF393259 SRB393259 TAX393259 TKT393259 TUP393259 UEL393259 UOH393259 UYD393259 VHZ393259 VRV393259 WBR393259 WLN393259 WVJ393259 B458795 IX458795 ST458795 ACP458795 AML458795 AWH458795 BGD458795 BPZ458795 BZV458795 CJR458795 CTN458795 DDJ458795 DNF458795 DXB458795 EGX458795 EQT458795 FAP458795 FKL458795 FUH458795 GED458795 GNZ458795 GXV458795 HHR458795 HRN458795 IBJ458795 ILF458795 IVB458795 JEX458795 JOT458795 JYP458795 KIL458795 KSH458795 LCD458795 LLZ458795 LVV458795 MFR458795 MPN458795 MZJ458795 NJF458795 NTB458795 OCX458795 OMT458795 OWP458795 PGL458795 PQH458795 QAD458795 QJZ458795 QTV458795 RDR458795 RNN458795 RXJ458795 SHF458795 SRB458795 TAX458795 TKT458795 TUP458795 UEL458795 UOH458795 UYD458795 VHZ458795 VRV458795 WBR458795 WLN458795 WVJ458795 B524331 IX524331 ST524331 ACP524331 AML524331 AWH524331 BGD524331 BPZ524331 BZV524331 CJR524331 CTN524331 DDJ524331 DNF524331 DXB524331 EGX524331 EQT524331 FAP524331 FKL524331 FUH524331 GED524331 GNZ524331 GXV524331 HHR524331 HRN524331 IBJ524331 ILF524331 IVB524331 JEX524331 JOT524331 JYP524331 KIL524331 KSH524331 LCD524331 LLZ524331 LVV524331 MFR524331 MPN524331 MZJ524331 NJF524331 NTB524331 OCX524331 OMT524331 OWP524331 PGL524331 PQH524331 QAD524331 QJZ524331 QTV524331 RDR524331 RNN524331 RXJ524331 SHF524331 SRB524331 TAX524331 TKT524331 TUP524331 UEL524331 UOH524331 UYD524331 VHZ524331 VRV524331 WBR524331 WLN524331 WVJ524331 B589867 IX589867 ST589867 ACP589867 AML589867 AWH589867 BGD589867 BPZ589867 BZV589867 CJR589867 CTN589867 DDJ589867 DNF589867 DXB589867 EGX589867 EQT589867 FAP589867 FKL589867 FUH589867 GED589867 GNZ589867 GXV589867 HHR589867 HRN589867 IBJ589867 ILF589867 IVB589867 JEX589867 JOT589867 JYP589867 KIL589867 KSH589867 LCD589867 LLZ589867 LVV589867 MFR589867 MPN589867 MZJ589867 NJF589867 NTB589867 OCX589867 OMT589867 OWP589867 PGL589867 PQH589867 QAD589867 QJZ589867 QTV589867 RDR589867 RNN589867 RXJ589867 SHF589867 SRB589867 TAX589867 TKT589867 TUP589867 UEL589867 UOH589867 UYD589867 VHZ589867 VRV589867 WBR589867 WLN589867 WVJ589867 B655403 IX655403 ST655403 ACP655403 AML655403 AWH655403 BGD655403 BPZ655403 BZV655403 CJR655403 CTN655403 DDJ655403 DNF655403 DXB655403 EGX655403 EQT655403 FAP655403 FKL655403 FUH655403 GED655403 GNZ655403 GXV655403 HHR655403 HRN655403 IBJ655403 ILF655403 IVB655403 JEX655403 JOT655403 JYP655403 KIL655403 KSH655403 LCD655403 LLZ655403 LVV655403 MFR655403 MPN655403 MZJ655403 NJF655403 NTB655403 OCX655403 OMT655403 OWP655403 PGL655403 PQH655403 QAD655403 QJZ655403 QTV655403 RDR655403 RNN655403 RXJ655403 SHF655403 SRB655403 TAX655403 TKT655403 TUP655403 UEL655403 UOH655403 UYD655403 VHZ655403 VRV655403 WBR655403 WLN655403 WVJ655403 B720939 IX720939 ST720939 ACP720939 AML720939 AWH720939 BGD720939 BPZ720939 BZV720939 CJR720939 CTN720939 DDJ720939 DNF720939 DXB720939 EGX720939 EQT720939 FAP720939 FKL720939 FUH720939 GED720939 GNZ720939 GXV720939 HHR720939 HRN720939 IBJ720939 ILF720939 IVB720939 JEX720939 JOT720939 JYP720939 KIL720939 KSH720939 LCD720939 LLZ720939 LVV720939 MFR720939 MPN720939 MZJ720939 NJF720939 NTB720939 OCX720939 OMT720939 OWP720939 PGL720939 PQH720939 QAD720939 QJZ720939 QTV720939 RDR720939 RNN720939 RXJ720939 SHF720939 SRB720939 TAX720939 TKT720939 TUP720939 UEL720939 UOH720939 UYD720939 VHZ720939 VRV720939 WBR720939 WLN720939 WVJ720939 B786475 IX786475 ST786475 ACP786475 AML786475 AWH786475 BGD786475 BPZ786475 BZV786475 CJR786475 CTN786475 DDJ786475 DNF786475 DXB786475 EGX786475 EQT786475 FAP786475 FKL786475 FUH786475 GED786475 GNZ786475 GXV786475 HHR786475 HRN786475 IBJ786475 ILF786475 IVB786475 JEX786475 JOT786475 JYP786475 KIL786475 KSH786475 LCD786475 LLZ786475 LVV786475 MFR786475 MPN786475 MZJ786475 NJF786475 NTB786475 OCX786475 OMT786475 OWP786475 PGL786475 PQH786475 QAD786475 QJZ786475 QTV786475 RDR786475 RNN786475 RXJ786475 SHF786475 SRB786475 TAX786475 TKT786475 TUP786475 UEL786475 UOH786475 UYD786475 VHZ786475 VRV786475 WBR786475 WLN786475 WVJ786475 B852011 IX852011 ST852011 ACP852011 AML852011 AWH852011 BGD852011 BPZ852011 BZV852011 CJR852011 CTN852011 DDJ852011 DNF852011 DXB852011 EGX852011 EQT852011 FAP852011 FKL852011 FUH852011 GED852011 GNZ852011 GXV852011 HHR852011 HRN852011 IBJ852011 ILF852011 IVB852011 JEX852011 JOT852011 JYP852011 KIL852011 KSH852011 LCD852011 LLZ852011 LVV852011 MFR852011 MPN852011 MZJ852011 NJF852011 NTB852011 OCX852011 OMT852011 OWP852011 PGL852011 PQH852011 QAD852011 QJZ852011 QTV852011 RDR852011 RNN852011 RXJ852011 SHF852011 SRB852011 TAX852011 TKT852011 TUP852011 UEL852011 UOH852011 UYD852011 VHZ852011 VRV852011 WBR852011 WLN852011 WVJ852011 B917547 IX917547 ST917547 ACP917547 AML917547 AWH917547 BGD917547 BPZ917547 BZV917547 CJR917547 CTN917547 DDJ917547 DNF917547 DXB917547 EGX917547 EQT917547 FAP917547 FKL917547 FUH917547 GED917547 GNZ917547 GXV917547 HHR917547 HRN917547 IBJ917547 ILF917547 IVB917547 JEX917547 JOT917547 JYP917547 KIL917547 KSH917547 LCD917547 LLZ917547 LVV917547 MFR917547 MPN917547 MZJ917547 NJF917547 NTB917547 OCX917547 OMT917547 OWP917547 PGL917547 PQH917547 QAD917547 QJZ917547 QTV917547 RDR917547 RNN917547 RXJ917547 SHF917547 SRB917547 TAX917547 TKT917547 TUP917547 UEL917547 UOH917547 UYD917547 VHZ917547 VRV917547 WBR917547 WLN917547 WVJ917547 B983083 IX983083 ST983083 ACP983083 AML983083 AWH983083 BGD983083 BPZ983083 BZV983083 CJR983083 CTN983083 DDJ983083 DNF983083 DXB983083 EGX983083 EQT983083 FAP983083 FKL983083 FUH983083 GED983083 GNZ983083 GXV983083 HHR983083 HRN983083 IBJ983083 ILF983083 IVB983083 JEX983083 JOT983083 JYP983083 KIL983083 KSH983083 LCD983083 LLZ983083 LVV983083 MFR983083 MPN983083 MZJ983083 NJF983083 NTB983083 OCX983083 OMT983083 OWP983083 PGL983083 PQH983083 QAD983083 QJZ983083 QTV983083 RDR983083 RNN983083 RXJ983083 SHF983083 SRB983083 TAX983083 TKT983083 TUP983083 UEL983083 UOH983083 UYD983083 VHZ983083 VRV983083 WBR983083 WLN983083 B65:B65521">
      <formula1>$B$1:$B$13</formula1>
    </dataValidation>
    <dataValidation type="list" allowBlank="1" showInputMessage="1" showErrorMessage="1" sqref="WVM983042 JA17 SW17 ACS17 AMO17 AWK17 BGG17 BQC17 BZY17 CJU17 CTQ17 DDM17 DNI17 DXE17 EHA17 EQW17 FAS17 FKO17 FUK17 GEG17 GOC17 GXY17 HHU17 HRQ17 IBM17 ILI17 IVE17 JFA17 JOW17 JYS17 KIO17 KSK17 LCG17 LMC17 LVY17 MFU17 MPQ17 MZM17 NJI17 NTE17 ODA17 OMW17 OWS17 PGO17 PQK17 QAG17 QKC17 QTY17 RDU17 RNQ17 RXM17 SHI17 SRE17 TBA17 TKW17 TUS17 UEO17 UOK17 UYG17 VIC17 VRY17 WBU17 WLQ17 WVM17 E65538 JA65538 SW65538 ACS65538 AMO65538 AWK65538 BGG65538 BQC65538 BZY65538 CJU65538 CTQ65538 DDM65538 DNI65538 DXE65538 EHA65538 EQW65538 FAS65538 FKO65538 FUK65538 GEG65538 GOC65538 GXY65538 HHU65538 HRQ65538 IBM65538 ILI65538 IVE65538 JFA65538 JOW65538 JYS65538 KIO65538 KSK65538 LCG65538 LMC65538 LVY65538 MFU65538 MPQ65538 MZM65538 NJI65538 NTE65538 ODA65538 OMW65538 OWS65538 PGO65538 PQK65538 QAG65538 QKC65538 QTY65538 RDU65538 RNQ65538 RXM65538 SHI65538 SRE65538 TBA65538 TKW65538 TUS65538 UEO65538 UOK65538 UYG65538 VIC65538 VRY65538 WBU65538 WLQ65538 WVM65538 E131074 JA131074 SW131074 ACS131074 AMO131074 AWK131074 BGG131074 BQC131074 BZY131074 CJU131074 CTQ131074 DDM131074 DNI131074 DXE131074 EHA131074 EQW131074 FAS131074 FKO131074 FUK131074 GEG131074 GOC131074 GXY131074 HHU131074 HRQ131074 IBM131074 ILI131074 IVE131074 JFA131074 JOW131074 JYS131074 KIO131074 KSK131074 LCG131074 LMC131074 LVY131074 MFU131074 MPQ131074 MZM131074 NJI131074 NTE131074 ODA131074 OMW131074 OWS131074 PGO131074 PQK131074 QAG131074 QKC131074 QTY131074 RDU131074 RNQ131074 RXM131074 SHI131074 SRE131074 TBA131074 TKW131074 TUS131074 UEO131074 UOK131074 UYG131074 VIC131074 VRY131074 WBU131074 WLQ131074 WVM131074 E196610 JA196610 SW196610 ACS196610 AMO196610 AWK196610 BGG196610 BQC196610 BZY196610 CJU196610 CTQ196610 DDM196610 DNI196610 DXE196610 EHA196610 EQW196610 FAS196610 FKO196610 FUK196610 GEG196610 GOC196610 GXY196610 HHU196610 HRQ196610 IBM196610 ILI196610 IVE196610 JFA196610 JOW196610 JYS196610 KIO196610 KSK196610 LCG196610 LMC196610 LVY196610 MFU196610 MPQ196610 MZM196610 NJI196610 NTE196610 ODA196610 OMW196610 OWS196610 PGO196610 PQK196610 QAG196610 QKC196610 QTY196610 RDU196610 RNQ196610 RXM196610 SHI196610 SRE196610 TBA196610 TKW196610 TUS196610 UEO196610 UOK196610 UYG196610 VIC196610 VRY196610 WBU196610 WLQ196610 WVM196610 E262146 JA262146 SW262146 ACS262146 AMO262146 AWK262146 BGG262146 BQC262146 BZY262146 CJU262146 CTQ262146 DDM262146 DNI262146 DXE262146 EHA262146 EQW262146 FAS262146 FKO262146 FUK262146 GEG262146 GOC262146 GXY262146 HHU262146 HRQ262146 IBM262146 ILI262146 IVE262146 JFA262146 JOW262146 JYS262146 KIO262146 KSK262146 LCG262146 LMC262146 LVY262146 MFU262146 MPQ262146 MZM262146 NJI262146 NTE262146 ODA262146 OMW262146 OWS262146 PGO262146 PQK262146 QAG262146 QKC262146 QTY262146 RDU262146 RNQ262146 RXM262146 SHI262146 SRE262146 TBA262146 TKW262146 TUS262146 UEO262146 UOK262146 UYG262146 VIC262146 VRY262146 WBU262146 WLQ262146 WVM262146 E327682 JA327682 SW327682 ACS327682 AMO327682 AWK327682 BGG327682 BQC327682 BZY327682 CJU327682 CTQ327682 DDM327682 DNI327682 DXE327682 EHA327682 EQW327682 FAS327682 FKO327682 FUK327682 GEG327682 GOC327682 GXY327682 HHU327682 HRQ327682 IBM327682 ILI327682 IVE327682 JFA327682 JOW327682 JYS327682 KIO327682 KSK327682 LCG327682 LMC327682 LVY327682 MFU327682 MPQ327682 MZM327682 NJI327682 NTE327682 ODA327682 OMW327682 OWS327682 PGO327682 PQK327682 QAG327682 QKC327682 QTY327682 RDU327682 RNQ327682 RXM327682 SHI327682 SRE327682 TBA327682 TKW327682 TUS327682 UEO327682 UOK327682 UYG327682 VIC327682 VRY327682 WBU327682 WLQ327682 WVM327682 E393218 JA393218 SW393218 ACS393218 AMO393218 AWK393218 BGG393218 BQC393218 BZY393218 CJU393218 CTQ393218 DDM393218 DNI393218 DXE393218 EHA393218 EQW393218 FAS393218 FKO393218 FUK393218 GEG393218 GOC393218 GXY393218 HHU393218 HRQ393218 IBM393218 ILI393218 IVE393218 JFA393218 JOW393218 JYS393218 KIO393218 KSK393218 LCG393218 LMC393218 LVY393218 MFU393218 MPQ393218 MZM393218 NJI393218 NTE393218 ODA393218 OMW393218 OWS393218 PGO393218 PQK393218 QAG393218 QKC393218 QTY393218 RDU393218 RNQ393218 RXM393218 SHI393218 SRE393218 TBA393218 TKW393218 TUS393218 UEO393218 UOK393218 UYG393218 VIC393218 VRY393218 WBU393218 WLQ393218 WVM393218 E458754 JA458754 SW458754 ACS458754 AMO458754 AWK458754 BGG458754 BQC458754 BZY458754 CJU458754 CTQ458754 DDM458754 DNI458754 DXE458754 EHA458754 EQW458754 FAS458754 FKO458754 FUK458754 GEG458754 GOC458754 GXY458754 HHU458754 HRQ458754 IBM458754 ILI458754 IVE458754 JFA458754 JOW458754 JYS458754 KIO458754 KSK458754 LCG458754 LMC458754 LVY458754 MFU458754 MPQ458754 MZM458754 NJI458754 NTE458754 ODA458754 OMW458754 OWS458754 PGO458754 PQK458754 QAG458754 QKC458754 QTY458754 RDU458754 RNQ458754 RXM458754 SHI458754 SRE458754 TBA458754 TKW458754 TUS458754 UEO458754 UOK458754 UYG458754 VIC458754 VRY458754 WBU458754 WLQ458754 WVM458754 E524290 JA524290 SW524290 ACS524290 AMO524290 AWK524290 BGG524290 BQC524290 BZY524290 CJU524290 CTQ524290 DDM524290 DNI524290 DXE524290 EHA524290 EQW524290 FAS524290 FKO524290 FUK524290 GEG524290 GOC524290 GXY524290 HHU524290 HRQ524290 IBM524290 ILI524290 IVE524290 JFA524290 JOW524290 JYS524290 KIO524290 KSK524290 LCG524290 LMC524290 LVY524290 MFU524290 MPQ524290 MZM524290 NJI524290 NTE524290 ODA524290 OMW524290 OWS524290 PGO524290 PQK524290 QAG524290 QKC524290 QTY524290 RDU524290 RNQ524290 RXM524290 SHI524290 SRE524290 TBA524290 TKW524290 TUS524290 UEO524290 UOK524290 UYG524290 VIC524290 VRY524290 WBU524290 WLQ524290 WVM524290 E589826 JA589826 SW589826 ACS589826 AMO589826 AWK589826 BGG589826 BQC589826 BZY589826 CJU589826 CTQ589826 DDM589826 DNI589826 DXE589826 EHA589826 EQW589826 FAS589826 FKO589826 FUK589826 GEG589826 GOC589826 GXY589826 HHU589826 HRQ589826 IBM589826 ILI589826 IVE589826 JFA589826 JOW589826 JYS589826 KIO589826 KSK589826 LCG589826 LMC589826 LVY589826 MFU589826 MPQ589826 MZM589826 NJI589826 NTE589826 ODA589826 OMW589826 OWS589826 PGO589826 PQK589826 QAG589826 QKC589826 QTY589826 RDU589826 RNQ589826 RXM589826 SHI589826 SRE589826 TBA589826 TKW589826 TUS589826 UEO589826 UOK589826 UYG589826 VIC589826 VRY589826 WBU589826 WLQ589826 WVM589826 E655362 JA655362 SW655362 ACS655362 AMO655362 AWK655362 BGG655362 BQC655362 BZY655362 CJU655362 CTQ655362 DDM655362 DNI655362 DXE655362 EHA655362 EQW655362 FAS655362 FKO655362 FUK655362 GEG655362 GOC655362 GXY655362 HHU655362 HRQ655362 IBM655362 ILI655362 IVE655362 JFA655362 JOW655362 JYS655362 KIO655362 KSK655362 LCG655362 LMC655362 LVY655362 MFU655362 MPQ655362 MZM655362 NJI655362 NTE655362 ODA655362 OMW655362 OWS655362 PGO655362 PQK655362 QAG655362 QKC655362 QTY655362 RDU655362 RNQ655362 RXM655362 SHI655362 SRE655362 TBA655362 TKW655362 TUS655362 UEO655362 UOK655362 UYG655362 VIC655362 VRY655362 WBU655362 WLQ655362 WVM655362 E720898 JA720898 SW720898 ACS720898 AMO720898 AWK720898 BGG720898 BQC720898 BZY720898 CJU720898 CTQ720898 DDM720898 DNI720898 DXE720898 EHA720898 EQW720898 FAS720898 FKO720898 FUK720898 GEG720898 GOC720898 GXY720898 HHU720898 HRQ720898 IBM720898 ILI720898 IVE720898 JFA720898 JOW720898 JYS720898 KIO720898 KSK720898 LCG720898 LMC720898 LVY720898 MFU720898 MPQ720898 MZM720898 NJI720898 NTE720898 ODA720898 OMW720898 OWS720898 PGO720898 PQK720898 QAG720898 QKC720898 QTY720898 RDU720898 RNQ720898 RXM720898 SHI720898 SRE720898 TBA720898 TKW720898 TUS720898 UEO720898 UOK720898 UYG720898 VIC720898 VRY720898 WBU720898 WLQ720898 WVM720898 E786434 JA786434 SW786434 ACS786434 AMO786434 AWK786434 BGG786434 BQC786434 BZY786434 CJU786434 CTQ786434 DDM786434 DNI786434 DXE786434 EHA786434 EQW786434 FAS786434 FKO786434 FUK786434 GEG786434 GOC786434 GXY786434 HHU786434 HRQ786434 IBM786434 ILI786434 IVE786434 JFA786434 JOW786434 JYS786434 KIO786434 KSK786434 LCG786434 LMC786434 LVY786434 MFU786434 MPQ786434 MZM786434 NJI786434 NTE786434 ODA786434 OMW786434 OWS786434 PGO786434 PQK786434 QAG786434 QKC786434 QTY786434 RDU786434 RNQ786434 RXM786434 SHI786434 SRE786434 TBA786434 TKW786434 TUS786434 UEO786434 UOK786434 UYG786434 VIC786434 VRY786434 WBU786434 WLQ786434 WVM786434 E851970 JA851970 SW851970 ACS851970 AMO851970 AWK851970 BGG851970 BQC851970 BZY851970 CJU851970 CTQ851970 DDM851970 DNI851970 DXE851970 EHA851970 EQW851970 FAS851970 FKO851970 FUK851970 GEG851970 GOC851970 GXY851970 HHU851970 HRQ851970 IBM851970 ILI851970 IVE851970 JFA851970 JOW851970 JYS851970 KIO851970 KSK851970 LCG851970 LMC851970 LVY851970 MFU851970 MPQ851970 MZM851970 NJI851970 NTE851970 ODA851970 OMW851970 OWS851970 PGO851970 PQK851970 QAG851970 QKC851970 QTY851970 RDU851970 RNQ851970 RXM851970 SHI851970 SRE851970 TBA851970 TKW851970 TUS851970 UEO851970 UOK851970 UYG851970 VIC851970 VRY851970 WBU851970 WLQ851970 WVM851970 E917506 JA917506 SW917506 ACS917506 AMO917506 AWK917506 BGG917506 BQC917506 BZY917506 CJU917506 CTQ917506 DDM917506 DNI917506 DXE917506 EHA917506 EQW917506 FAS917506 FKO917506 FUK917506 GEG917506 GOC917506 GXY917506 HHU917506 HRQ917506 IBM917506 ILI917506 IVE917506 JFA917506 JOW917506 JYS917506 KIO917506 KSK917506 LCG917506 LMC917506 LVY917506 MFU917506 MPQ917506 MZM917506 NJI917506 NTE917506 ODA917506 OMW917506 OWS917506 PGO917506 PQK917506 QAG917506 QKC917506 QTY917506 RDU917506 RNQ917506 RXM917506 SHI917506 SRE917506 TBA917506 TKW917506 TUS917506 UEO917506 UOK917506 UYG917506 VIC917506 VRY917506 WBU917506 WLQ917506 WVM917506 E983042 JA983042 SW983042 ACS983042 AMO983042 AWK983042 BGG983042 BQC983042 BZY983042 CJU983042 CTQ983042 DDM983042 DNI983042 DXE983042 EHA983042 EQW983042 FAS983042 FKO983042 FUK983042 GEG983042 GOC983042 GXY983042 HHU983042 HRQ983042 IBM983042 ILI983042 IVE983042 JFA983042 JOW983042 JYS983042 KIO983042 KSK983042 LCG983042 LMC983042 LVY983042 MFU983042 MPQ983042 MZM983042 NJI983042 NTE983042 ODA983042 OMW983042 OWS983042 PGO983042 PQK983042 QAG983042 QKC983042 QTY983042 RDU983042 RNQ983042 RXM983042 SHI983042 SRE983042 TBA983042 TKW983042 TUS983042 UEO983042 UOK983042 UYG983042 VIC983042 VRY983042 WBU983042 WLQ983042">
      <formula1>$E$1:$E$3</formula1>
    </dataValidation>
    <dataValidation type="list" allowBlank="1" showInputMessage="1" showErrorMessage="1" sqref="WVO983042 JC17 SY17 ACU17 AMQ17 AWM17 BGI17 BQE17 CAA17 CJW17 CTS17 DDO17 DNK17 DXG17 EHC17 EQY17 FAU17 FKQ17 FUM17 GEI17 GOE17 GYA17 HHW17 HRS17 IBO17 ILK17 IVG17 JFC17 JOY17 JYU17 KIQ17 KSM17 LCI17 LME17 LWA17 MFW17 MPS17 MZO17 NJK17 NTG17 ODC17 OMY17 OWU17 PGQ17 PQM17 QAI17 QKE17 QUA17 RDW17 RNS17 RXO17 SHK17 SRG17 TBC17 TKY17 TUU17 UEQ17 UOM17 UYI17 VIE17 VSA17 WBW17 WLS17 WVO17 G65538 JC65538 SY65538 ACU65538 AMQ65538 AWM65538 BGI65538 BQE65538 CAA65538 CJW65538 CTS65538 DDO65538 DNK65538 DXG65538 EHC65538 EQY65538 FAU65538 FKQ65538 FUM65538 GEI65538 GOE65538 GYA65538 HHW65538 HRS65538 IBO65538 ILK65538 IVG65538 JFC65538 JOY65538 JYU65538 KIQ65538 KSM65538 LCI65538 LME65538 LWA65538 MFW65538 MPS65538 MZO65538 NJK65538 NTG65538 ODC65538 OMY65538 OWU65538 PGQ65538 PQM65538 QAI65538 QKE65538 QUA65538 RDW65538 RNS65538 RXO65538 SHK65538 SRG65538 TBC65538 TKY65538 TUU65538 UEQ65538 UOM65538 UYI65538 VIE65538 VSA65538 WBW65538 WLS65538 WVO65538 G131074 JC131074 SY131074 ACU131074 AMQ131074 AWM131074 BGI131074 BQE131074 CAA131074 CJW131074 CTS131074 DDO131074 DNK131074 DXG131074 EHC131074 EQY131074 FAU131074 FKQ131074 FUM131074 GEI131074 GOE131074 GYA131074 HHW131074 HRS131074 IBO131074 ILK131074 IVG131074 JFC131074 JOY131074 JYU131074 KIQ131074 KSM131074 LCI131074 LME131074 LWA131074 MFW131074 MPS131074 MZO131074 NJK131074 NTG131074 ODC131074 OMY131074 OWU131074 PGQ131074 PQM131074 QAI131074 QKE131074 QUA131074 RDW131074 RNS131074 RXO131074 SHK131074 SRG131074 TBC131074 TKY131074 TUU131074 UEQ131074 UOM131074 UYI131074 VIE131074 VSA131074 WBW131074 WLS131074 WVO131074 G196610 JC196610 SY196610 ACU196610 AMQ196610 AWM196610 BGI196610 BQE196610 CAA196610 CJW196610 CTS196610 DDO196610 DNK196610 DXG196610 EHC196610 EQY196610 FAU196610 FKQ196610 FUM196610 GEI196610 GOE196610 GYA196610 HHW196610 HRS196610 IBO196610 ILK196610 IVG196610 JFC196610 JOY196610 JYU196610 KIQ196610 KSM196610 LCI196610 LME196610 LWA196610 MFW196610 MPS196610 MZO196610 NJK196610 NTG196610 ODC196610 OMY196610 OWU196610 PGQ196610 PQM196610 QAI196610 QKE196610 QUA196610 RDW196610 RNS196610 RXO196610 SHK196610 SRG196610 TBC196610 TKY196610 TUU196610 UEQ196610 UOM196610 UYI196610 VIE196610 VSA196610 WBW196610 WLS196610 WVO196610 G262146 JC262146 SY262146 ACU262146 AMQ262146 AWM262146 BGI262146 BQE262146 CAA262146 CJW262146 CTS262146 DDO262146 DNK262146 DXG262146 EHC262146 EQY262146 FAU262146 FKQ262146 FUM262146 GEI262146 GOE262146 GYA262146 HHW262146 HRS262146 IBO262146 ILK262146 IVG262146 JFC262146 JOY262146 JYU262146 KIQ262146 KSM262146 LCI262146 LME262146 LWA262146 MFW262146 MPS262146 MZO262146 NJK262146 NTG262146 ODC262146 OMY262146 OWU262146 PGQ262146 PQM262146 QAI262146 QKE262146 QUA262146 RDW262146 RNS262146 RXO262146 SHK262146 SRG262146 TBC262146 TKY262146 TUU262146 UEQ262146 UOM262146 UYI262146 VIE262146 VSA262146 WBW262146 WLS262146 WVO262146 G327682 JC327682 SY327682 ACU327682 AMQ327682 AWM327682 BGI327682 BQE327682 CAA327682 CJW327682 CTS327682 DDO327682 DNK327682 DXG327682 EHC327682 EQY327682 FAU327682 FKQ327682 FUM327682 GEI327682 GOE327682 GYA327682 HHW327682 HRS327682 IBO327682 ILK327682 IVG327682 JFC327682 JOY327682 JYU327682 KIQ327682 KSM327682 LCI327682 LME327682 LWA327682 MFW327682 MPS327682 MZO327682 NJK327682 NTG327682 ODC327682 OMY327682 OWU327682 PGQ327682 PQM327682 QAI327682 QKE327682 QUA327682 RDW327682 RNS327682 RXO327682 SHK327682 SRG327682 TBC327682 TKY327682 TUU327682 UEQ327682 UOM327682 UYI327682 VIE327682 VSA327682 WBW327682 WLS327682 WVO327682 G393218 JC393218 SY393218 ACU393218 AMQ393218 AWM393218 BGI393218 BQE393218 CAA393218 CJW393218 CTS393218 DDO393218 DNK393218 DXG393218 EHC393218 EQY393218 FAU393218 FKQ393218 FUM393218 GEI393218 GOE393218 GYA393218 HHW393218 HRS393218 IBO393218 ILK393218 IVG393218 JFC393218 JOY393218 JYU393218 KIQ393218 KSM393218 LCI393218 LME393218 LWA393218 MFW393218 MPS393218 MZO393218 NJK393218 NTG393218 ODC393218 OMY393218 OWU393218 PGQ393218 PQM393218 QAI393218 QKE393218 QUA393218 RDW393218 RNS393218 RXO393218 SHK393218 SRG393218 TBC393218 TKY393218 TUU393218 UEQ393218 UOM393218 UYI393218 VIE393218 VSA393218 WBW393218 WLS393218 WVO393218 G458754 JC458754 SY458754 ACU458754 AMQ458754 AWM458754 BGI458754 BQE458754 CAA458754 CJW458754 CTS458754 DDO458754 DNK458754 DXG458754 EHC458754 EQY458754 FAU458754 FKQ458754 FUM458754 GEI458754 GOE458754 GYA458754 HHW458754 HRS458754 IBO458754 ILK458754 IVG458754 JFC458754 JOY458754 JYU458754 KIQ458754 KSM458754 LCI458754 LME458754 LWA458754 MFW458754 MPS458754 MZO458754 NJK458754 NTG458754 ODC458754 OMY458754 OWU458754 PGQ458754 PQM458754 QAI458754 QKE458754 QUA458754 RDW458754 RNS458754 RXO458754 SHK458754 SRG458754 TBC458754 TKY458754 TUU458754 UEQ458754 UOM458754 UYI458754 VIE458754 VSA458754 WBW458754 WLS458754 WVO458754 G524290 JC524290 SY524290 ACU524290 AMQ524290 AWM524290 BGI524290 BQE524290 CAA524290 CJW524290 CTS524290 DDO524290 DNK524290 DXG524290 EHC524290 EQY524290 FAU524290 FKQ524290 FUM524290 GEI524290 GOE524290 GYA524290 HHW524290 HRS524290 IBO524290 ILK524290 IVG524290 JFC524290 JOY524290 JYU524290 KIQ524290 KSM524290 LCI524290 LME524290 LWA524290 MFW524290 MPS524290 MZO524290 NJK524290 NTG524290 ODC524290 OMY524290 OWU524290 PGQ524290 PQM524290 QAI524290 QKE524290 QUA524290 RDW524290 RNS524290 RXO524290 SHK524290 SRG524290 TBC524290 TKY524290 TUU524290 UEQ524290 UOM524290 UYI524290 VIE524290 VSA524290 WBW524290 WLS524290 WVO524290 G589826 JC589826 SY589826 ACU589826 AMQ589826 AWM589826 BGI589826 BQE589826 CAA589826 CJW589826 CTS589826 DDO589826 DNK589826 DXG589826 EHC589826 EQY589826 FAU589826 FKQ589826 FUM589826 GEI589826 GOE589826 GYA589826 HHW589826 HRS589826 IBO589826 ILK589826 IVG589826 JFC589826 JOY589826 JYU589826 KIQ589826 KSM589826 LCI589826 LME589826 LWA589826 MFW589826 MPS589826 MZO589826 NJK589826 NTG589826 ODC589826 OMY589826 OWU589826 PGQ589826 PQM589826 QAI589826 QKE589826 QUA589826 RDW589826 RNS589826 RXO589826 SHK589826 SRG589826 TBC589826 TKY589826 TUU589826 UEQ589826 UOM589826 UYI589826 VIE589826 VSA589826 WBW589826 WLS589826 WVO589826 G655362 JC655362 SY655362 ACU655362 AMQ655362 AWM655362 BGI655362 BQE655362 CAA655362 CJW655362 CTS655362 DDO655362 DNK655362 DXG655362 EHC655362 EQY655362 FAU655362 FKQ655362 FUM655362 GEI655362 GOE655362 GYA655362 HHW655362 HRS655362 IBO655362 ILK655362 IVG655362 JFC655362 JOY655362 JYU655362 KIQ655362 KSM655362 LCI655362 LME655362 LWA655362 MFW655362 MPS655362 MZO655362 NJK655362 NTG655362 ODC655362 OMY655362 OWU655362 PGQ655362 PQM655362 QAI655362 QKE655362 QUA655362 RDW655362 RNS655362 RXO655362 SHK655362 SRG655362 TBC655362 TKY655362 TUU655362 UEQ655362 UOM655362 UYI655362 VIE655362 VSA655362 WBW655362 WLS655362 WVO655362 G720898 JC720898 SY720898 ACU720898 AMQ720898 AWM720898 BGI720898 BQE720898 CAA720898 CJW720898 CTS720898 DDO720898 DNK720898 DXG720898 EHC720898 EQY720898 FAU720898 FKQ720898 FUM720898 GEI720898 GOE720898 GYA720898 HHW720898 HRS720898 IBO720898 ILK720898 IVG720898 JFC720898 JOY720898 JYU720898 KIQ720898 KSM720898 LCI720898 LME720898 LWA720898 MFW720898 MPS720898 MZO720898 NJK720898 NTG720898 ODC720898 OMY720898 OWU720898 PGQ720898 PQM720898 QAI720898 QKE720898 QUA720898 RDW720898 RNS720898 RXO720898 SHK720898 SRG720898 TBC720898 TKY720898 TUU720898 UEQ720898 UOM720898 UYI720898 VIE720898 VSA720898 WBW720898 WLS720898 WVO720898 G786434 JC786434 SY786434 ACU786434 AMQ786434 AWM786434 BGI786434 BQE786434 CAA786434 CJW786434 CTS786434 DDO786434 DNK786434 DXG786434 EHC786434 EQY786434 FAU786434 FKQ786434 FUM786434 GEI786434 GOE786434 GYA786434 HHW786434 HRS786434 IBO786434 ILK786434 IVG786434 JFC786434 JOY786434 JYU786434 KIQ786434 KSM786434 LCI786434 LME786434 LWA786434 MFW786434 MPS786434 MZO786434 NJK786434 NTG786434 ODC786434 OMY786434 OWU786434 PGQ786434 PQM786434 QAI786434 QKE786434 QUA786434 RDW786434 RNS786434 RXO786434 SHK786434 SRG786434 TBC786434 TKY786434 TUU786434 UEQ786434 UOM786434 UYI786434 VIE786434 VSA786434 WBW786434 WLS786434 WVO786434 G851970 JC851970 SY851970 ACU851970 AMQ851970 AWM851970 BGI851970 BQE851970 CAA851970 CJW851970 CTS851970 DDO851970 DNK851970 DXG851970 EHC851970 EQY851970 FAU851970 FKQ851970 FUM851970 GEI851970 GOE851970 GYA851970 HHW851970 HRS851970 IBO851970 ILK851970 IVG851970 JFC851970 JOY851970 JYU851970 KIQ851970 KSM851970 LCI851970 LME851970 LWA851970 MFW851970 MPS851970 MZO851970 NJK851970 NTG851970 ODC851970 OMY851970 OWU851970 PGQ851970 PQM851970 QAI851970 QKE851970 QUA851970 RDW851970 RNS851970 RXO851970 SHK851970 SRG851970 TBC851970 TKY851970 TUU851970 UEQ851970 UOM851970 UYI851970 VIE851970 VSA851970 WBW851970 WLS851970 WVO851970 G917506 JC917506 SY917506 ACU917506 AMQ917506 AWM917506 BGI917506 BQE917506 CAA917506 CJW917506 CTS917506 DDO917506 DNK917506 DXG917506 EHC917506 EQY917506 FAU917506 FKQ917506 FUM917506 GEI917506 GOE917506 GYA917506 HHW917506 HRS917506 IBO917506 ILK917506 IVG917506 JFC917506 JOY917506 JYU917506 KIQ917506 KSM917506 LCI917506 LME917506 LWA917506 MFW917506 MPS917506 MZO917506 NJK917506 NTG917506 ODC917506 OMY917506 OWU917506 PGQ917506 PQM917506 QAI917506 QKE917506 QUA917506 RDW917506 RNS917506 RXO917506 SHK917506 SRG917506 TBC917506 TKY917506 TUU917506 UEQ917506 UOM917506 UYI917506 VIE917506 VSA917506 WBW917506 WLS917506 WVO917506 G983042 JC983042 SY983042 ACU983042 AMQ983042 AWM983042 BGI983042 BQE983042 CAA983042 CJW983042 CTS983042 DDO983042 DNK983042 DXG983042 EHC983042 EQY983042 FAU983042 FKQ983042 FUM983042 GEI983042 GOE983042 GYA983042 HHW983042 HRS983042 IBO983042 ILK983042 IVG983042 JFC983042 JOY983042 JYU983042 KIQ983042 KSM983042 LCI983042 LME983042 LWA983042 MFW983042 MPS983042 MZO983042 NJK983042 NTG983042 ODC983042 OMY983042 OWU983042 PGQ983042 PQM983042 QAI983042 QKE983042 QUA983042 RDW983042 RNS983042 RXO983042 SHK983042 SRG983042 TBC983042 TKY983042 TUU983042 UEQ983042 UOM983042 UYI983042 VIE983042 VSA983042 WBW983042 WLS983042">
      <formula1>$G$1:$G$4</formula1>
    </dataValidation>
    <dataValidation type="list" allowBlank="1" showInputMessage="1" showErrorMessage="1" sqref="WVM983039 JA14 SW14 ACS14 AMO14 AWK14 BGG14 BQC14 BZY14 CJU14 CTQ14 DDM14 DNI14 DXE14 EHA14 EQW14 FAS14 FKO14 FUK14 GEG14 GOC14 GXY14 HHU14 HRQ14 IBM14 ILI14 IVE14 JFA14 JOW14 JYS14 KIO14 KSK14 LCG14 LMC14 LVY14 MFU14 MPQ14 MZM14 NJI14 NTE14 ODA14 OMW14 OWS14 PGO14 PQK14 QAG14 QKC14 QTY14 RDU14 RNQ14 RXM14 SHI14 SRE14 TBA14 TKW14 TUS14 UEO14 UOK14 UYG14 VIC14 VRY14 WBU14 WLQ14 WVM14 E65535 JA65535 SW65535 ACS65535 AMO65535 AWK65535 BGG65535 BQC65535 BZY65535 CJU65535 CTQ65535 DDM65535 DNI65535 DXE65535 EHA65535 EQW65535 FAS65535 FKO65535 FUK65535 GEG65535 GOC65535 GXY65535 HHU65535 HRQ65535 IBM65535 ILI65535 IVE65535 JFA65535 JOW65535 JYS65535 KIO65535 KSK65535 LCG65535 LMC65535 LVY65535 MFU65535 MPQ65535 MZM65535 NJI65535 NTE65535 ODA65535 OMW65535 OWS65535 PGO65535 PQK65535 QAG65535 QKC65535 QTY65535 RDU65535 RNQ65535 RXM65535 SHI65535 SRE65535 TBA65535 TKW65535 TUS65535 UEO65535 UOK65535 UYG65535 VIC65535 VRY65535 WBU65535 WLQ65535 WVM65535 E131071 JA131071 SW131071 ACS131071 AMO131071 AWK131071 BGG131071 BQC131071 BZY131071 CJU131071 CTQ131071 DDM131071 DNI131071 DXE131071 EHA131071 EQW131071 FAS131071 FKO131071 FUK131071 GEG131071 GOC131071 GXY131071 HHU131071 HRQ131071 IBM131071 ILI131071 IVE131071 JFA131071 JOW131071 JYS131071 KIO131071 KSK131071 LCG131071 LMC131071 LVY131071 MFU131071 MPQ131071 MZM131071 NJI131071 NTE131071 ODA131071 OMW131071 OWS131071 PGO131071 PQK131071 QAG131071 QKC131071 QTY131071 RDU131071 RNQ131071 RXM131071 SHI131071 SRE131071 TBA131071 TKW131071 TUS131071 UEO131071 UOK131071 UYG131071 VIC131071 VRY131071 WBU131071 WLQ131071 WVM131071 E196607 JA196607 SW196607 ACS196607 AMO196607 AWK196607 BGG196607 BQC196607 BZY196607 CJU196607 CTQ196607 DDM196607 DNI196607 DXE196607 EHA196607 EQW196607 FAS196607 FKO196607 FUK196607 GEG196607 GOC196607 GXY196607 HHU196607 HRQ196607 IBM196607 ILI196607 IVE196607 JFA196607 JOW196607 JYS196607 KIO196607 KSK196607 LCG196607 LMC196607 LVY196607 MFU196607 MPQ196607 MZM196607 NJI196607 NTE196607 ODA196607 OMW196607 OWS196607 PGO196607 PQK196607 QAG196607 QKC196607 QTY196607 RDU196607 RNQ196607 RXM196607 SHI196607 SRE196607 TBA196607 TKW196607 TUS196607 UEO196607 UOK196607 UYG196607 VIC196607 VRY196607 WBU196607 WLQ196607 WVM196607 E262143 JA262143 SW262143 ACS262143 AMO262143 AWK262143 BGG262143 BQC262143 BZY262143 CJU262143 CTQ262143 DDM262143 DNI262143 DXE262143 EHA262143 EQW262143 FAS262143 FKO262143 FUK262143 GEG262143 GOC262143 GXY262143 HHU262143 HRQ262143 IBM262143 ILI262143 IVE262143 JFA262143 JOW262143 JYS262143 KIO262143 KSK262143 LCG262143 LMC262143 LVY262143 MFU262143 MPQ262143 MZM262143 NJI262143 NTE262143 ODA262143 OMW262143 OWS262143 PGO262143 PQK262143 QAG262143 QKC262143 QTY262143 RDU262143 RNQ262143 RXM262143 SHI262143 SRE262143 TBA262143 TKW262143 TUS262143 UEO262143 UOK262143 UYG262143 VIC262143 VRY262143 WBU262143 WLQ262143 WVM262143 E327679 JA327679 SW327679 ACS327679 AMO327679 AWK327679 BGG327679 BQC327679 BZY327679 CJU327679 CTQ327679 DDM327679 DNI327679 DXE327679 EHA327679 EQW327679 FAS327679 FKO327679 FUK327679 GEG327679 GOC327679 GXY327679 HHU327679 HRQ327679 IBM327679 ILI327679 IVE327679 JFA327679 JOW327679 JYS327679 KIO327679 KSK327679 LCG327679 LMC327679 LVY327679 MFU327679 MPQ327679 MZM327679 NJI327679 NTE327679 ODA327679 OMW327679 OWS327679 PGO327679 PQK327679 QAG327679 QKC327679 QTY327679 RDU327679 RNQ327679 RXM327679 SHI327679 SRE327679 TBA327679 TKW327679 TUS327679 UEO327679 UOK327679 UYG327679 VIC327679 VRY327679 WBU327679 WLQ327679 WVM327679 E393215 JA393215 SW393215 ACS393215 AMO393215 AWK393215 BGG393215 BQC393215 BZY393215 CJU393215 CTQ393215 DDM393215 DNI393215 DXE393215 EHA393215 EQW393215 FAS393215 FKO393215 FUK393215 GEG393215 GOC393215 GXY393215 HHU393215 HRQ393215 IBM393215 ILI393215 IVE393215 JFA393215 JOW393215 JYS393215 KIO393215 KSK393215 LCG393215 LMC393215 LVY393215 MFU393215 MPQ393215 MZM393215 NJI393215 NTE393215 ODA393215 OMW393215 OWS393215 PGO393215 PQK393215 QAG393215 QKC393215 QTY393215 RDU393215 RNQ393215 RXM393215 SHI393215 SRE393215 TBA393215 TKW393215 TUS393215 UEO393215 UOK393215 UYG393215 VIC393215 VRY393215 WBU393215 WLQ393215 WVM393215 E458751 JA458751 SW458751 ACS458751 AMO458751 AWK458751 BGG458751 BQC458751 BZY458751 CJU458751 CTQ458751 DDM458751 DNI458751 DXE458751 EHA458751 EQW458751 FAS458751 FKO458751 FUK458751 GEG458751 GOC458751 GXY458751 HHU458751 HRQ458751 IBM458751 ILI458751 IVE458751 JFA458751 JOW458751 JYS458751 KIO458751 KSK458751 LCG458751 LMC458751 LVY458751 MFU458751 MPQ458751 MZM458751 NJI458751 NTE458751 ODA458751 OMW458751 OWS458751 PGO458751 PQK458751 QAG458751 QKC458751 QTY458751 RDU458751 RNQ458751 RXM458751 SHI458751 SRE458751 TBA458751 TKW458751 TUS458751 UEO458751 UOK458751 UYG458751 VIC458751 VRY458751 WBU458751 WLQ458751 WVM458751 E524287 JA524287 SW524287 ACS524287 AMO524287 AWK524287 BGG524287 BQC524287 BZY524287 CJU524287 CTQ524287 DDM524287 DNI524287 DXE524287 EHA524287 EQW524287 FAS524287 FKO524287 FUK524287 GEG524287 GOC524287 GXY524287 HHU524287 HRQ524287 IBM524287 ILI524287 IVE524287 JFA524287 JOW524287 JYS524287 KIO524287 KSK524287 LCG524287 LMC524287 LVY524287 MFU524287 MPQ524287 MZM524287 NJI524287 NTE524287 ODA524287 OMW524287 OWS524287 PGO524287 PQK524287 QAG524287 QKC524287 QTY524287 RDU524287 RNQ524287 RXM524287 SHI524287 SRE524287 TBA524287 TKW524287 TUS524287 UEO524287 UOK524287 UYG524287 VIC524287 VRY524287 WBU524287 WLQ524287 WVM524287 E589823 JA589823 SW589823 ACS589823 AMO589823 AWK589823 BGG589823 BQC589823 BZY589823 CJU589823 CTQ589823 DDM589823 DNI589823 DXE589823 EHA589823 EQW589823 FAS589823 FKO589823 FUK589823 GEG589823 GOC589823 GXY589823 HHU589823 HRQ589823 IBM589823 ILI589823 IVE589823 JFA589823 JOW589823 JYS589823 KIO589823 KSK589823 LCG589823 LMC589823 LVY589823 MFU589823 MPQ589823 MZM589823 NJI589823 NTE589823 ODA589823 OMW589823 OWS589823 PGO589823 PQK589823 QAG589823 QKC589823 QTY589823 RDU589823 RNQ589823 RXM589823 SHI589823 SRE589823 TBA589823 TKW589823 TUS589823 UEO589823 UOK589823 UYG589823 VIC589823 VRY589823 WBU589823 WLQ589823 WVM589823 E655359 JA655359 SW655359 ACS655359 AMO655359 AWK655359 BGG655359 BQC655359 BZY655359 CJU655359 CTQ655359 DDM655359 DNI655359 DXE655359 EHA655359 EQW655359 FAS655359 FKO655359 FUK655359 GEG655359 GOC655359 GXY655359 HHU655359 HRQ655359 IBM655359 ILI655359 IVE655359 JFA655359 JOW655359 JYS655359 KIO655359 KSK655359 LCG655359 LMC655359 LVY655359 MFU655359 MPQ655359 MZM655359 NJI655359 NTE655359 ODA655359 OMW655359 OWS655359 PGO655359 PQK655359 QAG655359 QKC655359 QTY655359 RDU655359 RNQ655359 RXM655359 SHI655359 SRE655359 TBA655359 TKW655359 TUS655359 UEO655359 UOK655359 UYG655359 VIC655359 VRY655359 WBU655359 WLQ655359 WVM655359 E720895 JA720895 SW720895 ACS720895 AMO720895 AWK720895 BGG720895 BQC720895 BZY720895 CJU720895 CTQ720895 DDM720895 DNI720895 DXE720895 EHA720895 EQW720895 FAS720895 FKO720895 FUK720895 GEG720895 GOC720895 GXY720895 HHU720895 HRQ720895 IBM720895 ILI720895 IVE720895 JFA720895 JOW720895 JYS720895 KIO720895 KSK720895 LCG720895 LMC720895 LVY720895 MFU720895 MPQ720895 MZM720895 NJI720895 NTE720895 ODA720895 OMW720895 OWS720895 PGO720895 PQK720895 QAG720895 QKC720895 QTY720895 RDU720895 RNQ720895 RXM720895 SHI720895 SRE720895 TBA720895 TKW720895 TUS720895 UEO720895 UOK720895 UYG720895 VIC720895 VRY720895 WBU720895 WLQ720895 WVM720895 E786431 JA786431 SW786431 ACS786431 AMO786431 AWK786431 BGG786431 BQC786431 BZY786431 CJU786431 CTQ786431 DDM786431 DNI786431 DXE786431 EHA786431 EQW786431 FAS786431 FKO786431 FUK786431 GEG786431 GOC786431 GXY786431 HHU786431 HRQ786431 IBM786431 ILI786431 IVE786431 JFA786431 JOW786431 JYS786431 KIO786431 KSK786431 LCG786431 LMC786431 LVY786431 MFU786431 MPQ786431 MZM786431 NJI786431 NTE786431 ODA786431 OMW786431 OWS786431 PGO786431 PQK786431 QAG786431 QKC786431 QTY786431 RDU786431 RNQ786431 RXM786431 SHI786431 SRE786431 TBA786431 TKW786431 TUS786431 UEO786431 UOK786431 UYG786431 VIC786431 VRY786431 WBU786431 WLQ786431 WVM786431 E851967 JA851967 SW851967 ACS851967 AMO851967 AWK851967 BGG851967 BQC851967 BZY851967 CJU851967 CTQ851967 DDM851967 DNI851967 DXE851967 EHA851967 EQW851967 FAS851967 FKO851967 FUK851967 GEG851967 GOC851967 GXY851967 HHU851967 HRQ851967 IBM851967 ILI851967 IVE851967 JFA851967 JOW851967 JYS851967 KIO851967 KSK851967 LCG851967 LMC851967 LVY851967 MFU851967 MPQ851967 MZM851967 NJI851967 NTE851967 ODA851967 OMW851967 OWS851967 PGO851967 PQK851967 QAG851967 QKC851967 QTY851967 RDU851967 RNQ851967 RXM851967 SHI851967 SRE851967 TBA851967 TKW851967 TUS851967 UEO851967 UOK851967 UYG851967 VIC851967 VRY851967 WBU851967 WLQ851967 WVM851967 E917503 JA917503 SW917503 ACS917503 AMO917503 AWK917503 BGG917503 BQC917503 BZY917503 CJU917503 CTQ917503 DDM917503 DNI917503 DXE917503 EHA917503 EQW917503 FAS917503 FKO917503 FUK917503 GEG917503 GOC917503 GXY917503 HHU917503 HRQ917503 IBM917503 ILI917503 IVE917503 JFA917503 JOW917503 JYS917503 KIO917503 KSK917503 LCG917503 LMC917503 LVY917503 MFU917503 MPQ917503 MZM917503 NJI917503 NTE917503 ODA917503 OMW917503 OWS917503 PGO917503 PQK917503 QAG917503 QKC917503 QTY917503 RDU917503 RNQ917503 RXM917503 SHI917503 SRE917503 TBA917503 TKW917503 TUS917503 UEO917503 UOK917503 UYG917503 VIC917503 VRY917503 WBU917503 WLQ917503 WVM917503 E983039 JA983039 SW983039 ACS983039 AMO983039 AWK983039 BGG983039 BQC983039 BZY983039 CJU983039 CTQ983039 DDM983039 DNI983039 DXE983039 EHA983039 EQW983039 FAS983039 FKO983039 FUK983039 GEG983039 GOC983039 GXY983039 HHU983039 HRQ983039 IBM983039 ILI983039 IVE983039 JFA983039 JOW983039 JYS983039 KIO983039 KSK983039 LCG983039 LMC983039 LVY983039 MFU983039 MPQ983039 MZM983039 NJI983039 NTE983039 ODA983039 OMW983039 OWS983039 PGO983039 PQK983039 QAG983039 QKC983039 QTY983039 RDU983039 RNQ983039 RXM983039 SHI983039 SRE983039 TBA983039 TKW983039 TUS983039 UEO983039 UOK983039 UYG983039 VIC983039 VRY983039 WBU983039 WLQ983039">
      <formula1>$F$1:$F$9</formula1>
    </dataValidation>
    <dataValidation type="list" allowBlank="1" showInputMessage="1" showErrorMessage="1" sqref="WVJ983045:WVJ983069 IX20:IX24 ST20:ST24 ACP20:ACP24 AML20:AML24 AWH20:AWH24 BGD20:BGD24 BPZ20:BPZ24 BZV20:BZV24 CJR20:CJR24 CTN20:CTN24 DDJ20:DDJ24 DNF20:DNF24 DXB20:DXB24 EGX20:EGX24 EQT20:EQT24 FAP20:FAP24 FKL20:FKL24 FUH20:FUH24 GED20:GED24 GNZ20:GNZ24 GXV20:GXV24 HHR20:HHR24 HRN20:HRN24 IBJ20:IBJ24 ILF20:ILF24 IVB20:IVB24 JEX20:JEX24 JOT20:JOT24 JYP20:JYP24 KIL20:KIL24 KSH20:KSH24 LCD20:LCD24 LLZ20:LLZ24 LVV20:LVV24 MFR20:MFR24 MPN20:MPN24 MZJ20:MZJ24 NJF20:NJF24 NTB20:NTB24 OCX20:OCX24 OMT20:OMT24 OWP20:OWP24 PGL20:PGL24 PQH20:PQH24 QAD20:QAD24 QJZ20:QJZ24 QTV20:QTV24 RDR20:RDR24 RNN20:RNN24 RXJ20:RXJ24 SHF20:SHF24 SRB20:SRB24 TAX20:TAX24 TKT20:TKT24 TUP20:TUP24 UEL20:UEL24 UOH20:UOH24 UYD20:UYD24 VHZ20:VHZ24 VRV20:VRV24 WBR20:WBR24 WLN20:WLN24 WVJ20:WVJ24 B65541:B65565 IX65541:IX65565 ST65541:ST65565 ACP65541:ACP65565 AML65541:AML65565 AWH65541:AWH65565 BGD65541:BGD65565 BPZ65541:BPZ65565 BZV65541:BZV65565 CJR65541:CJR65565 CTN65541:CTN65565 DDJ65541:DDJ65565 DNF65541:DNF65565 DXB65541:DXB65565 EGX65541:EGX65565 EQT65541:EQT65565 FAP65541:FAP65565 FKL65541:FKL65565 FUH65541:FUH65565 GED65541:GED65565 GNZ65541:GNZ65565 GXV65541:GXV65565 HHR65541:HHR65565 HRN65541:HRN65565 IBJ65541:IBJ65565 ILF65541:ILF65565 IVB65541:IVB65565 JEX65541:JEX65565 JOT65541:JOT65565 JYP65541:JYP65565 KIL65541:KIL65565 KSH65541:KSH65565 LCD65541:LCD65565 LLZ65541:LLZ65565 LVV65541:LVV65565 MFR65541:MFR65565 MPN65541:MPN65565 MZJ65541:MZJ65565 NJF65541:NJF65565 NTB65541:NTB65565 OCX65541:OCX65565 OMT65541:OMT65565 OWP65541:OWP65565 PGL65541:PGL65565 PQH65541:PQH65565 QAD65541:QAD65565 QJZ65541:QJZ65565 QTV65541:QTV65565 RDR65541:RDR65565 RNN65541:RNN65565 RXJ65541:RXJ65565 SHF65541:SHF65565 SRB65541:SRB65565 TAX65541:TAX65565 TKT65541:TKT65565 TUP65541:TUP65565 UEL65541:UEL65565 UOH65541:UOH65565 UYD65541:UYD65565 VHZ65541:VHZ65565 VRV65541:VRV65565 WBR65541:WBR65565 WLN65541:WLN65565 WVJ65541:WVJ65565 B131077:B131101 IX131077:IX131101 ST131077:ST131101 ACP131077:ACP131101 AML131077:AML131101 AWH131077:AWH131101 BGD131077:BGD131101 BPZ131077:BPZ131101 BZV131077:BZV131101 CJR131077:CJR131101 CTN131077:CTN131101 DDJ131077:DDJ131101 DNF131077:DNF131101 DXB131077:DXB131101 EGX131077:EGX131101 EQT131077:EQT131101 FAP131077:FAP131101 FKL131077:FKL131101 FUH131077:FUH131101 GED131077:GED131101 GNZ131077:GNZ131101 GXV131077:GXV131101 HHR131077:HHR131101 HRN131077:HRN131101 IBJ131077:IBJ131101 ILF131077:ILF131101 IVB131077:IVB131101 JEX131077:JEX131101 JOT131077:JOT131101 JYP131077:JYP131101 KIL131077:KIL131101 KSH131077:KSH131101 LCD131077:LCD131101 LLZ131077:LLZ131101 LVV131077:LVV131101 MFR131077:MFR131101 MPN131077:MPN131101 MZJ131077:MZJ131101 NJF131077:NJF131101 NTB131077:NTB131101 OCX131077:OCX131101 OMT131077:OMT131101 OWP131077:OWP131101 PGL131077:PGL131101 PQH131077:PQH131101 QAD131077:QAD131101 QJZ131077:QJZ131101 QTV131077:QTV131101 RDR131077:RDR131101 RNN131077:RNN131101 RXJ131077:RXJ131101 SHF131077:SHF131101 SRB131077:SRB131101 TAX131077:TAX131101 TKT131077:TKT131101 TUP131077:TUP131101 UEL131077:UEL131101 UOH131077:UOH131101 UYD131077:UYD131101 VHZ131077:VHZ131101 VRV131077:VRV131101 WBR131077:WBR131101 WLN131077:WLN131101 WVJ131077:WVJ131101 B196613:B196637 IX196613:IX196637 ST196613:ST196637 ACP196613:ACP196637 AML196613:AML196637 AWH196613:AWH196637 BGD196613:BGD196637 BPZ196613:BPZ196637 BZV196613:BZV196637 CJR196613:CJR196637 CTN196613:CTN196637 DDJ196613:DDJ196637 DNF196613:DNF196637 DXB196613:DXB196637 EGX196613:EGX196637 EQT196613:EQT196637 FAP196613:FAP196637 FKL196613:FKL196637 FUH196613:FUH196637 GED196613:GED196637 GNZ196613:GNZ196637 GXV196613:GXV196637 HHR196613:HHR196637 HRN196613:HRN196637 IBJ196613:IBJ196637 ILF196613:ILF196637 IVB196613:IVB196637 JEX196613:JEX196637 JOT196613:JOT196637 JYP196613:JYP196637 KIL196613:KIL196637 KSH196613:KSH196637 LCD196613:LCD196637 LLZ196613:LLZ196637 LVV196613:LVV196637 MFR196613:MFR196637 MPN196613:MPN196637 MZJ196613:MZJ196637 NJF196613:NJF196637 NTB196613:NTB196637 OCX196613:OCX196637 OMT196613:OMT196637 OWP196613:OWP196637 PGL196613:PGL196637 PQH196613:PQH196637 QAD196613:QAD196637 QJZ196613:QJZ196637 QTV196613:QTV196637 RDR196613:RDR196637 RNN196613:RNN196637 RXJ196613:RXJ196637 SHF196613:SHF196637 SRB196613:SRB196637 TAX196613:TAX196637 TKT196613:TKT196637 TUP196613:TUP196637 UEL196613:UEL196637 UOH196613:UOH196637 UYD196613:UYD196637 VHZ196613:VHZ196637 VRV196613:VRV196637 WBR196613:WBR196637 WLN196613:WLN196637 WVJ196613:WVJ196637 B262149:B262173 IX262149:IX262173 ST262149:ST262173 ACP262149:ACP262173 AML262149:AML262173 AWH262149:AWH262173 BGD262149:BGD262173 BPZ262149:BPZ262173 BZV262149:BZV262173 CJR262149:CJR262173 CTN262149:CTN262173 DDJ262149:DDJ262173 DNF262149:DNF262173 DXB262149:DXB262173 EGX262149:EGX262173 EQT262149:EQT262173 FAP262149:FAP262173 FKL262149:FKL262173 FUH262149:FUH262173 GED262149:GED262173 GNZ262149:GNZ262173 GXV262149:GXV262173 HHR262149:HHR262173 HRN262149:HRN262173 IBJ262149:IBJ262173 ILF262149:ILF262173 IVB262149:IVB262173 JEX262149:JEX262173 JOT262149:JOT262173 JYP262149:JYP262173 KIL262149:KIL262173 KSH262149:KSH262173 LCD262149:LCD262173 LLZ262149:LLZ262173 LVV262149:LVV262173 MFR262149:MFR262173 MPN262149:MPN262173 MZJ262149:MZJ262173 NJF262149:NJF262173 NTB262149:NTB262173 OCX262149:OCX262173 OMT262149:OMT262173 OWP262149:OWP262173 PGL262149:PGL262173 PQH262149:PQH262173 QAD262149:QAD262173 QJZ262149:QJZ262173 QTV262149:QTV262173 RDR262149:RDR262173 RNN262149:RNN262173 RXJ262149:RXJ262173 SHF262149:SHF262173 SRB262149:SRB262173 TAX262149:TAX262173 TKT262149:TKT262173 TUP262149:TUP262173 UEL262149:UEL262173 UOH262149:UOH262173 UYD262149:UYD262173 VHZ262149:VHZ262173 VRV262149:VRV262173 WBR262149:WBR262173 WLN262149:WLN262173 WVJ262149:WVJ262173 B327685:B327709 IX327685:IX327709 ST327685:ST327709 ACP327685:ACP327709 AML327685:AML327709 AWH327685:AWH327709 BGD327685:BGD327709 BPZ327685:BPZ327709 BZV327685:BZV327709 CJR327685:CJR327709 CTN327685:CTN327709 DDJ327685:DDJ327709 DNF327685:DNF327709 DXB327685:DXB327709 EGX327685:EGX327709 EQT327685:EQT327709 FAP327685:FAP327709 FKL327685:FKL327709 FUH327685:FUH327709 GED327685:GED327709 GNZ327685:GNZ327709 GXV327685:GXV327709 HHR327685:HHR327709 HRN327685:HRN327709 IBJ327685:IBJ327709 ILF327685:ILF327709 IVB327685:IVB327709 JEX327685:JEX327709 JOT327685:JOT327709 JYP327685:JYP327709 KIL327685:KIL327709 KSH327685:KSH327709 LCD327685:LCD327709 LLZ327685:LLZ327709 LVV327685:LVV327709 MFR327685:MFR327709 MPN327685:MPN327709 MZJ327685:MZJ327709 NJF327685:NJF327709 NTB327685:NTB327709 OCX327685:OCX327709 OMT327685:OMT327709 OWP327685:OWP327709 PGL327685:PGL327709 PQH327685:PQH327709 QAD327685:QAD327709 QJZ327685:QJZ327709 QTV327685:QTV327709 RDR327685:RDR327709 RNN327685:RNN327709 RXJ327685:RXJ327709 SHF327685:SHF327709 SRB327685:SRB327709 TAX327685:TAX327709 TKT327685:TKT327709 TUP327685:TUP327709 UEL327685:UEL327709 UOH327685:UOH327709 UYD327685:UYD327709 VHZ327685:VHZ327709 VRV327685:VRV327709 WBR327685:WBR327709 WLN327685:WLN327709 WVJ327685:WVJ327709 B393221:B393245 IX393221:IX393245 ST393221:ST393245 ACP393221:ACP393245 AML393221:AML393245 AWH393221:AWH393245 BGD393221:BGD393245 BPZ393221:BPZ393245 BZV393221:BZV393245 CJR393221:CJR393245 CTN393221:CTN393245 DDJ393221:DDJ393245 DNF393221:DNF393245 DXB393221:DXB393245 EGX393221:EGX393245 EQT393221:EQT393245 FAP393221:FAP393245 FKL393221:FKL393245 FUH393221:FUH393245 GED393221:GED393245 GNZ393221:GNZ393245 GXV393221:GXV393245 HHR393221:HHR393245 HRN393221:HRN393245 IBJ393221:IBJ393245 ILF393221:ILF393245 IVB393221:IVB393245 JEX393221:JEX393245 JOT393221:JOT393245 JYP393221:JYP393245 KIL393221:KIL393245 KSH393221:KSH393245 LCD393221:LCD393245 LLZ393221:LLZ393245 LVV393221:LVV393245 MFR393221:MFR393245 MPN393221:MPN393245 MZJ393221:MZJ393245 NJF393221:NJF393245 NTB393221:NTB393245 OCX393221:OCX393245 OMT393221:OMT393245 OWP393221:OWP393245 PGL393221:PGL393245 PQH393221:PQH393245 QAD393221:QAD393245 QJZ393221:QJZ393245 QTV393221:QTV393245 RDR393221:RDR393245 RNN393221:RNN393245 RXJ393221:RXJ393245 SHF393221:SHF393245 SRB393221:SRB393245 TAX393221:TAX393245 TKT393221:TKT393245 TUP393221:TUP393245 UEL393221:UEL393245 UOH393221:UOH393245 UYD393221:UYD393245 VHZ393221:VHZ393245 VRV393221:VRV393245 WBR393221:WBR393245 WLN393221:WLN393245 WVJ393221:WVJ393245 B458757:B458781 IX458757:IX458781 ST458757:ST458781 ACP458757:ACP458781 AML458757:AML458781 AWH458757:AWH458781 BGD458757:BGD458781 BPZ458757:BPZ458781 BZV458757:BZV458781 CJR458757:CJR458781 CTN458757:CTN458781 DDJ458757:DDJ458781 DNF458757:DNF458781 DXB458757:DXB458781 EGX458757:EGX458781 EQT458757:EQT458781 FAP458757:FAP458781 FKL458757:FKL458781 FUH458757:FUH458781 GED458757:GED458781 GNZ458757:GNZ458781 GXV458757:GXV458781 HHR458757:HHR458781 HRN458757:HRN458781 IBJ458757:IBJ458781 ILF458757:ILF458781 IVB458757:IVB458781 JEX458757:JEX458781 JOT458757:JOT458781 JYP458757:JYP458781 KIL458757:KIL458781 KSH458757:KSH458781 LCD458757:LCD458781 LLZ458757:LLZ458781 LVV458757:LVV458781 MFR458757:MFR458781 MPN458757:MPN458781 MZJ458757:MZJ458781 NJF458757:NJF458781 NTB458757:NTB458781 OCX458757:OCX458781 OMT458757:OMT458781 OWP458757:OWP458781 PGL458757:PGL458781 PQH458757:PQH458781 QAD458757:QAD458781 QJZ458757:QJZ458781 QTV458757:QTV458781 RDR458757:RDR458781 RNN458757:RNN458781 RXJ458757:RXJ458781 SHF458757:SHF458781 SRB458757:SRB458781 TAX458757:TAX458781 TKT458757:TKT458781 TUP458757:TUP458781 UEL458757:UEL458781 UOH458757:UOH458781 UYD458757:UYD458781 VHZ458757:VHZ458781 VRV458757:VRV458781 WBR458757:WBR458781 WLN458757:WLN458781 WVJ458757:WVJ458781 B524293:B524317 IX524293:IX524317 ST524293:ST524317 ACP524293:ACP524317 AML524293:AML524317 AWH524293:AWH524317 BGD524293:BGD524317 BPZ524293:BPZ524317 BZV524293:BZV524317 CJR524293:CJR524317 CTN524293:CTN524317 DDJ524293:DDJ524317 DNF524293:DNF524317 DXB524293:DXB524317 EGX524293:EGX524317 EQT524293:EQT524317 FAP524293:FAP524317 FKL524293:FKL524317 FUH524293:FUH524317 GED524293:GED524317 GNZ524293:GNZ524317 GXV524293:GXV524317 HHR524293:HHR524317 HRN524293:HRN524317 IBJ524293:IBJ524317 ILF524293:ILF524317 IVB524293:IVB524317 JEX524293:JEX524317 JOT524293:JOT524317 JYP524293:JYP524317 KIL524293:KIL524317 KSH524293:KSH524317 LCD524293:LCD524317 LLZ524293:LLZ524317 LVV524293:LVV524317 MFR524293:MFR524317 MPN524293:MPN524317 MZJ524293:MZJ524317 NJF524293:NJF524317 NTB524293:NTB524317 OCX524293:OCX524317 OMT524293:OMT524317 OWP524293:OWP524317 PGL524293:PGL524317 PQH524293:PQH524317 QAD524293:QAD524317 QJZ524293:QJZ524317 QTV524293:QTV524317 RDR524293:RDR524317 RNN524293:RNN524317 RXJ524293:RXJ524317 SHF524293:SHF524317 SRB524293:SRB524317 TAX524293:TAX524317 TKT524293:TKT524317 TUP524293:TUP524317 UEL524293:UEL524317 UOH524293:UOH524317 UYD524293:UYD524317 VHZ524293:VHZ524317 VRV524293:VRV524317 WBR524293:WBR524317 WLN524293:WLN524317 WVJ524293:WVJ524317 B589829:B589853 IX589829:IX589853 ST589829:ST589853 ACP589829:ACP589853 AML589829:AML589853 AWH589829:AWH589853 BGD589829:BGD589853 BPZ589829:BPZ589853 BZV589829:BZV589853 CJR589829:CJR589853 CTN589829:CTN589853 DDJ589829:DDJ589853 DNF589829:DNF589853 DXB589829:DXB589853 EGX589829:EGX589853 EQT589829:EQT589853 FAP589829:FAP589853 FKL589829:FKL589853 FUH589829:FUH589853 GED589829:GED589853 GNZ589829:GNZ589853 GXV589829:GXV589853 HHR589829:HHR589853 HRN589829:HRN589853 IBJ589829:IBJ589853 ILF589829:ILF589853 IVB589829:IVB589853 JEX589829:JEX589853 JOT589829:JOT589853 JYP589829:JYP589853 KIL589829:KIL589853 KSH589829:KSH589853 LCD589829:LCD589853 LLZ589829:LLZ589853 LVV589829:LVV589853 MFR589829:MFR589853 MPN589829:MPN589853 MZJ589829:MZJ589853 NJF589829:NJF589853 NTB589829:NTB589853 OCX589829:OCX589853 OMT589829:OMT589853 OWP589829:OWP589853 PGL589829:PGL589853 PQH589829:PQH589853 QAD589829:QAD589853 QJZ589829:QJZ589853 QTV589829:QTV589853 RDR589829:RDR589853 RNN589829:RNN589853 RXJ589829:RXJ589853 SHF589829:SHF589853 SRB589829:SRB589853 TAX589829:TAX589853 TKT589829:TKT589853 TUP589829:TUP589853 UEL589829:UEL589853 UOH589829:UOH589853 UYD589829:UYD589853 VHZ589829:VHZ589853 VRV589829:VRV589853 WBR589829:WBR589853 WLN589829:WLN589853 WVJ589829:WVJ589853 B655365:B655389 IX655365:IX655389 ST655365:ST655389 ACP655365:ACP655389 AML655365:AML655389 AWH655365:AWH655389 BGD655365:BGD655389 BPZ655365:BPZ655389 BZV655365:BZV655389 CJR655365:CJR655389 CTN655365:CTN655389 DDJ655365:DDJ655389 DNF655365:DNF655389 DXB655365:DXB655389 EGX655365:EGX655389 EQT655365:EQT655389 FAP655365:FAP655389 FKL655365:FKL655389 FUH655365:FUH655389 GED655365:GED655389 GNZ655365:GNZ655389 GXV655365:GXV655389 HHR655365:HHR655389 HRN655365:HRN655389 IBJ655365:IBJ655389 ILF655365:ILF655389 IVB655365:IVB655389 JEX655365:JEX655389 JOT655365:JOT655389 JYP655365:JYP655389 KIL655365:KIL655389 KSH655365:KSH655389 LCD655365:LCD655389 LLZ655365:LLZ655389 LVV655365:LVV655389 MFR655365:MFR655389 MPN655365:MPN655389 MZJ655365:MZJ655389 NJF655365:NJF655389 NTB655365:NTB655389 OCX655365:OCX655389 OMT655365:OMT655389 OWP655365:OWP655389 PGL655365:PGL655389 PQH655365:PQH655389 QAD655365:QAD655389 QJZ655365:QJZ655389 QTV655365:QTV655389 RDR655365:RDR655389 RNN655365:RNN655389 RXJ655365:RXJ655389 SHF655365:SHF655389 SRB655365:SRB655389 TAX655365:TAX655389 TKT655365:TKT655389 TUP655365:TUP655389 UEL655365:UEL655389 UOH655365:UOH655389 UYD655365:UYD655389 VHZ655365:VHZ655389 VRV655365:VRV655389 WBR655365:WBR655389 WLN655365:WLN655389 WVJ655365:WVJ655389 B720901:B720925 IX720901:IX720925 ST720901:ST720925 ACP720901:ACP720925 AML720901:AML720925 AWH720901:AWH720925 BGD720901:BGD720925 BPZ720901:BPZ720925 BZV720901:BZV720925 CJR720901:CJR720925 CTN720901:CTN720925 DDJ720901:DDJ720925 DNF720901:DNF720925 DXB720901:DXB720925 EGX720901:EGX720925 EQT720901:EQT720925 FAP720901:FAP720925 FKL720901:FKL720925 FUH720901:FUH720925 GED720901:GED720925 GNZ720901:GNZ720925 GXV720901:GXV720925 HHR720901:HHR720925 HRN720901:HRN720925 IBJ720901:IBJ720925 ILF720901:ILF720925 IVB720901:IVB720925 JEX720901:JEX720925 JOT720901:JOT720925 JYP720901:JYP720925 KIL720901:KIL720925 KSH720901:KSH720925 LCD720901:LCD720925 LLZ720901:LLZ720925 LVV720901:LVV720925 MFR720901:MFR720925 MPN720901:MPN720925 MZJ720901:MZJ720925 NJF720901:NJF720925 NTB720901:NTB720925 OCX720901:OCX720925 OMT720901:OMT720925 OWP720901:OWP720925 PGL720901:PGL720925 PQH720901:PQH720925 QAD720901:QAD720925 QJZ720901:QJZ720925 QTV720901:QTV720925 RDR720901:RDR720925 RNN720901:RNN720925 RXJ720901:RXJ720925 SHF720901:SHF720925 SRB720901:SRB720925 TAX720901:TAX720925 TKT720901:TKT720925 TUP720901:TUP720925 UEL720901:UEL720925 UOH720901:UOH720925 UYD720901:UYD720925 VHZ720901:VHZ720925 VRV720901:VRV720925 WBR720901:WBR720925 WLN720901:WLN720925 WVJ720901:WVJ720925 B786437:B786461 IX786437:IX786461 ST786437:ST786461 ACP786437:ACP786461 AML786437:AML786461 AWH786437:AWH786461 BGD786437:BGD786461 BPZ786437:BPZ786461 BZV786437:BZV786461 CJR786437:CJR786461 CTN786437:CTN786461 DDJ786437:DDJ786461 DNF786437:DNF786461 DXB786437:DXB786461 EGX786437:EGX786461 EQT786437:EQT786461 FAP786437:FAP786461 FKL786437:FKL786461 FUH786437:FUH786461 GED786437:GED786461 GNZ786437:GNZ786461 GXV786437:GXV786461 HHR786437:HHR786461 HRN786437:HRN786461 IBJ786437:IBJ786461 ILF786437:ILF786461 IVB786437:IVB786461 JEX786437:JEX786461 JOT786437:JOT786461 JYP786437:JYP786461 KIL786437:KIL786461 KSH786437:KSH786461 LCD786437:LCD786461 LLZ786437:LLZ786461 LVV786437:LVV786461 MFR786437:MFR786461 MPN786437:MPN786461 MZJ786437:MZJ786461 NJF786437:NJF786461 NTB786437:NTB786461 OCX786437:OCX786461 OMT786437:OMT786461 OWP786437:OWP786461 PGL786437:PGL786461 PQH786437:PQH786461 QAD786437:QAD786461 QJZ786437:QJZ786461 QTV786437:QTV786461 RDR786437:RDR786461 RNN786437:RNN786461 RXJ786437:RXJ786461 SHF786437:SHF786461 SRB786437:SRB786461 TAX786437:TAX786461 TKT786437:TKT786461 TUP786437:TUP786461 UEL786437:UEL786461 UOH786437:UOH786461 UYD786437:UYD786461 VHZ786437:VHZ786461 VRV786437:VRV786461 WBR786437:WBR786461 WLN786437:WLN786461 WVJ786437:WVJ786461 B851973:B851997 IX851973:IX851997 ST851973:ST851997 ACP851973:ACP851997 AML851973:AML851997 AWH851973:AWH851997 BGD851973:BGD851997 BPZ851973:BPZ851997 BZV851973:BZV851997 CJR851973:CJR851997 CTN851973:CTN851997 DDJ851973:DDJ851997 DNF851973:DNF851997 DXB851973:DXB851997 EGX851973:EGX851997 EQT851973:EQT851997 FAP851973:FAP851997 FKL851973:FKL851997 FUH851973:FUH851997 GED851973:GED851997 GNZ851973:GNZ851997 GXV851973:GXV851997 HHR851973:HHR851997 HRN851973:HRN851997 IBJ851973:IBJ851997 ILF851973:ILF851997 IVB851973:IVB851997 JEX851973:JEX851997 JOT851973:JOT851997 JYP851973:JYP851997 KIL851973:KIL851997 KSH851973:KSH851997 LCD851973:LCD851997 LLZ851973:LLZ851997 LVV851973:LVV851997 MFR851973:MFR851997 MPN851973:MPN851997 MZJ851973:MZJ851997 NJF851973:NJF851997 NTB851973:NTB851997 OCX851973:OCX851997 OMT851973:OMT851997 OWP851973:OWP851997 PGL851973:PGL851997 PQH851973:PQH851997 QAD851973:QAD851997 QJZ851973:QJZ851997 QTV851973:QTV851997 RDR851973:RDR851997 RNN851973:RNN851997 RXJ851973:RXJ851997 SHF851973:SHF851997 SRB851973:SRB851997 TAX851973:TAX851997 TKT851973:TKT851997 TUP851973:TUP851997 UEL851973:UEL851997 UOH851973:UOH851997 UYD851973:UYD851997 VHZ851973:VHZ851997 VRV851973:VRV851997 WBR851973:WBR851997 WLN851973:WLN851997 WVJ851973:WVJ851997 B917509:B917533 IX917509:IX917533 ST917509:ST917533 ACP917509:ACP917533 AML917509:AML917533 AWH917509:AWH917533 BGD917509:BGD917533 BPZ917509:BPZ917533 BZV917509:BZV917533 CJR917509:CJR917533 CTN917509:CTN917533 DDJ917509:DDJ917533 DNF917509:DNF917533 DXB917509:DXB917533 EGX917509:EGX917533 EQT917509:EQT917533 FAP917509:FAP917533 FKL917509:FKL917533 FUH917509:FUH917533 GED917509:GED917533 GNZ917509:GNZ917533 GXV917509:GXV917533 HHR917509:HHR917533 HRN917509:HRN917533 IBJ917509:IBJ917533 ILF917509:ILF917533 IVB917509:IVB917533 JEX917509:JEX917533 JOT917509:JOT917533 JYP917509:JYP917533 KIL917509:KIL917533 KSH917509:KSH917533 LCD917509:LCD917533 LLZ917509:LLZ917533 LVV917509:LVV917533 MFR917509:MFR917533 MPN917509:MPN917533 MZJ917509:MZJ917533 NJF917509:NJF917533 NTB917509:NTB917533 OCX917509:OCX917533 OMT917509:OMT917533 OWP917509:OWP917533 PGL917509:PGL917533 PQH917509:PQH917533 QAD917509:QAD917533 QJZ917509:QJZ917533 QTV917509:QTV917533 RDR917509:RDR917533 RNN917509:RNN917533 RXJ917509:RXJ917533 SHF917509:SHF917533 SRB917509:SRB917533 TAX917509:TAX917533 TKT917509:TKT917533 TUP917509:TUP917533 UEL917509:UEL917533 UOH917509:UOH917533 UYD917509:UYD917533 VHZ917509:VHZ917533 VRV917509:VRV917533 WBR917509:WBR917533 WLN917509:WLN917533 WVJ917509:WVJ917533 B983045:B983069 IX983045:IX983069 ST983045:ST983069 ACP983045:ACP983069 AML983045:AML983069 AWH983045:AWH983069 BGD983045:BGD983069 BPZ983045:BPZ983069 BZV983045:BZV983069 CJR983045:CJR983069 CTN983045:CTN983069 DDJ983045:DDJ983069 DNF983045:DNF983069 DXB983045:DXB983069 EGX983045:EGX983069 EQT983045:EQT983069 FAP983045:FAP983069 FKL983045:FKL983069 FUH983045:FUH983069 GED983045:GED983069 GNZ983045:GNZ983069 GXV983045:GXV983069 HHR983045:HHR983069 HRN983045:HRN983069 IBJ983045:IBJ983069 ILF983045:ILF983069 IVB983045:IVB983069 JEX983045:JEX983069 JOT983045:JOT983069 JYP983045:JYP983069 KIL983045:KIL983069 KSH983045:KSH983069 LCD983045:LCD983069 LLZ983045:LLZ983069 LVV983045:LVV983069 MFR983045:MFR983069 MPN983045:MPN983069 MZJ983045:MZJ983069 NJF983045:NJF983069 NTB983045:NTB983069 OCX983045:OCX983069 OMT983045:OMT983069 OWP983045:OWP983069 PGL983045:PGL983069 PQH983045:PQH983069 QAD983045:QAD983069 QJZ983045:QJZ983069 QTV983045:QTV983069 RDR983045:RDR983069 RNN983045:RNN983069 RXJ983045:RXJ983069 SHF983045:SHF983069 SRB983045:SRB983069 TAX983045:TAX983069 TKT983045:TKT983069 TUP983045:TUP983069 UEL983045:UEL983069 UOH983045:UOH983069 UYD983045:UYD983069 VHZ983045:VHZ983069 VRV983045:VRV983069 WBR983045:WBR983069 WLN983045:WLN983069 B20:B24 WVJ46:WVJ64 WLN46:WLN64 WBR46:WBR64 VRV46:VRV64 VHZ46:VHZ64 UYD46:UYD64 UOH46:UOH64 UEL46:UEL64 TUP46:TUP64 TKT46:TKT64 TAX46:TAX64 SRB46:SRB64 SHF46:SHF64 RXJ46:RXJ64 RNN46:RNN64 RDR46:RDR64 QTV46:QTV64 QJZ46:QJZ64 QAD46:QAD64 PQH46:PQH64 PGL46:PGL64 OWP46:OWP64 OMT46:OMT64 OCX46:OCX64 NTB46:NTB64 NJF46:NJF64 MZJ46:MZJ64 MPN46:MPN64 MFR46:MFR64 LVV46:LVV64 LLZ46:LLZ64 LCD46:LCD64 KSH46:KSH64 KIL46:KIL64 JYP46:JYP64 JOT46:JOT64 JEX46:JEX64 IVB46:IVB64 ILF46:ILF64 IBJ46:IBJ64 HRN46:HRN64 HHR46:HHR64 GXV46:GXV64 GNZ46:GNZ64 GED46:GED64 FUH46:FUH64 FKL46:FKL64 FAP46:FAP64 EQT46:EQT64 EGX46:EGX64 DXB46:DXB64 DNF46:DNF64 DDJ46:DDJ64 CTN46:CTN64 CJR46:CJR64 BZV46:BZV64 BPZ46:BPZ64 BGD46:BGD64 AWH46:AWH64 AML46:AML64 ACP46:ACP64 ST46:ST64 IX46:IX64">
      <formula1>$B$1:$B$12</formula1>
    </dataValidation>
  </dataValidations>
  <pageMargins left="0.78740157480314965" right="0.78740157480314965" top="0.78740157480314965" bottom="0.78740157480314965" header="0.51181102362204722" footer="0.51181102362204722"/>
  <pageSetup paperSize="9" scale="43" orientation="landscape" r:id="rId1"/>
  <headerFooter alignWithMargins="0">
    <oddFooter>&amp;C&amp;F&amp;Rp.&amp;P/&amp;N</oddFooter>
  </headerFooter>
  <ignoredErrors>
    <ignoredError sqref="P40" evalError="1"/>
    <ignoredError sqref="F25"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4742" r:id="rId4" name="Button 406">
              <controlPr defaultSize="0" print="0" autoFill="0" autoPict="0" macro="[0]!AjoutAgentTE">
                <anchor moveWithCells="1" sizeWithCells="1">
                  <from>
                    <xdr:col>2</xdr:col>
                    <xdr:colOff>7620</xdr:colOff>
                    <xdr:row>39</xdr:row>
                    <xdr:rowOff>30480</xdr:rowOff>
                  </from>
                  <to>
                    <xdr:col>2</xdr:col>
                    <xdr:colOff>6461760</xdr:colOff>
                    <xdr:row>39</xdr:row>
                    <xdr:rowOff>365760</xdr:rowOff>
                  </to>
                </anchor>
              </controlPr>
            </control>
          </mc:Choice>
        </mc:AlternateContent>
        <mc:AlternateContent xmlns:mc="http://schemas.openxmlformats.org/markup-compatibility/2006">
          <mc:Choice Requires="x14">
            <control shapeId="14743" r:id="rId5" name="Button 407">
              <controlPr defaultSize="0" print="0" autoFill="0" autoPict="0" macro="[0]!AjoutAgentTL">
                <anchor moveWithCells="1" sizeWithCells="1">
                  <from>
                    <xdr:col>2</xdr:col>
                    <xdr:colOff>38100</xdr:colOff>
                    <xdr:row>24</xdr:row>
                    <xdr:rowOff>38100</xdr:rowOff>
                  </from>
                  <to>
                    <xdr:col>2</xdr:col>
                    <xdr:colOff>6461760</xdr:colOff>
                    <xdr:row>24</xdr:row>
                    <xdr:rowOff>373380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tabColor theme="0" tint="-0.14999847407452621"/>
    <pageSetUpPr fitToPage="1"/>
  </sheetPr>
  <dimension ref="A1:X85"/>
  <sheetViews>
    <sheetView zoomScale="72" zoomScaleNormal="72" workbookViewId="0">
      <pane xSplit="3" ySplit="19" topLeftCell="D56" activePane="bottomRight" state="frozen"/>
      <selection activeCell="A14" sqref="A14"/>
      <selection pane="topRight" activeCell="D14" sqref="D14"/>
      <selection pane="bottomLeft" activeCell="A20" sqref="A20"/>
      <selection pane="bottomRight" activeCell="A11" sqref="A1:XFD11"/>
    </sheetView>
  </sheetViews>
  <sheetFormatPr baseColWidth="10" defaultColWidth="10.19921875" defaultRowHeight="15" customHeight="1" x14ac:dyDescent="0.25"/>
  <cols>
    <col min="1" max="1" width="3.19921875" style="1" customWidth="1"/>
    <col min="2" max="2" width="39.8984375" style="1" bestFit="1" customWidth="1"/>
    <col min="3" max="3" width="77" style="1" customWidth="1"/>
    <col min="4" max="4" width="7.19921875" style="4" bestFit="1" customWidth="1"/>
    <col min="5" max="5" width="12.09765625" style="6" customWidth="1"/>
    <col min="6" max="6" width="10.69921875" style="6" customWidth="1"/>
    <col min="7" max="7" width="11.3984375" style="6" bestFit="1" customWidth="1"/>
    <col min="8" max="8" width="10.69921875" style="6" customWidth="1"/>
    <col min="9" max="9" width="13.59765625" style="1" customWidth="1"/>
    <col min="10" max="10" width="11.3984375" style="6" customWidth="1"/>
    <col min="11" max="12" width="9.3984375" style="7" customWidth="1"/>
    <col min="13" max="13" width="11.3984375" style="6" bestFit="1" customWidth="1"/>
    <col min="14" max="14" width="10.69921875" style="6" customWidth="1"/>
    <col min="15" max="15" width="11.3984375" style="6" bestFit="1" customWidth="1"/>
    <col min="16" max="16" width="10.19921875" style="7" customWidth="1"/>
    <col min="17" max="17" width="14.69921875" style="8" customWidth="1"/>
    <col min="18" max="18" width="11.09765625" style="6" bestFit="1" customWidth="1"/>
    <col min="19" max="19" width="12.09765625" style="1" bestFit="1" customWidth="1"/>
    <col min="20" max="20" width="12.5" style="1" bestFit="1" customWidth="1"/>
    <col min="21" max="21" width="11.69921875" style="1" bestFit="1" customWidth="1"/>
    <col min="22" max="256" width="10.19921875" style="1"/>
    <col min="257" max="257" width="3.19921875" style="1" customWidth="1"/>
    <col min="258" max="258" width="39.8984375" style="1" bestFit="1" customWidth="1"/>
    <col min="259" max="259" width="27" style="1" customWidth="1"/>
    <col min="260" max="260" width="7.19921875" style="1" bestFit="1" customWidth="1"/>
    <col min="261" max="261" width="12.09765625" style="1" customWidth="1"/>
    <col min="262" max="262" width="10.69921875" style="1" customWidth="1"/>
    <col min="263" max="263" width="11.3984375" style="1" bestFit="1" customWidth="1"/>
    <col min="264" max="264" width="10.69921875" style="1" customWidth="1"/>
    <col min="265" max="266" width="0" style="1" hidden="1" customWidth="1"/>
    <col min="267" max="268" width="9.3984375" style="1" customWidth="1"/>
    <col min="269" max="269" width="11.3984375" style="1" bestFit="1" customWidth="1"/>
    <col min="270" max="270" width="10.69921875" style="1" customWidth="1"/>
    <col min="271" max="271" width="11.3984375" style="1" bestFit="1" customWidth="1"/>
    <col min="272" max="272" width="10.19921875" style="1" customWidth="1"/>
    <col min="273" max="273" width="14.69921875" style="1" customWidth="1"/>
    <col min="274" max="274" width="11.09765625" style="1" bestFit="1" customWidth="1"/>
    <col min="275" max="512" width="10.19921875" style="1"/>
    <col min="513" max="513" width="3.19921875" style="1" customWidth="1"/>
    <col min="514" max="514" width="39.8984375" style="1" bestFit="1" customWidth="1"/>
    <col min="515" max="515" width="27" style="1" customWidth="1"/>
    <col min="516" max="516" width="7.19921875" style="1" bestFit="1" customWidth="1"/>
    <col min="517" max="517" width="12.09765625" style="1" customWidth="1"/>
    <col min="518" max="518" width="10.69921875" style="1" customWidth="1"/>
    <col min="519" max="519" width="11.3984375" style="1" bestFit="1" customWidth="1"/>
    <col min="520" max="520" width="10.69921875" style="1" customWidth="1"/>
    <col min="521" max="522" width="0" style="1" hidden="1" customWidth="1"/>
    <col min="523" max="524" width="9.3984375" style="1" customWidth="1"/>
    <col min="525" max="525" width="11.3984375" style="1" bestFit="1" customWidth="1"/>
    <col min="526" max="526" width="10.69921875" style="1" customWidth="1"/>
    <col min="527" max="527" width="11.3984375" style="1" bestFit="1" customWidth="1"/>
    <col min="528" max="528" width="10.19921875" style="1" customWidth="1"/>
    <col min="529" max="529" width="14.69921875" style="1" customWidth="1"/>
    <col min="530" max="530" width="11.09765625" style="1" bestFit="1" customWidth="1"/>
    <col min="531" max="768" width="10.19921875" style="1"/>
    <col min="769" max="769" width="3.19921875" style="1" customWidth="1"/>
    <col min="770" max="770" width="39.8984375" style="1" bestFit="1" customWidth="1"/>
    <col min="771" max="771" width="27" style="1" customWidth="1"/>
    <col min="772" max="772" width="7.19921875" style="1" bestFit="1" customWidth="1"/>
    <col min="773" max="773" width="12.09765625" style="1" customWidth="1"/>
    <col min="774" max="774" width="10.69921875" style="1" customWidth="1"/>
    <col min="775" max="775" width="11.3984375" style="1" bestFit="1" customWidth="1"/>
    <col min="776" max="776" width="10.69921875" style="1" customWidth="1"/>
    <col min="777" max="778" width="0" style="1" hidden="1" customWidth="1"/>
    <col min="779" max="780" width="9.3984375" style="1" customWidth="1"/>
    <col min="781" max="781" width="11.3984375" style="1" bestFit="1" customWidth="1"/>
    <col min="782" max="782" width="10.69921875" style="1" customWidth="1"/>
    <col min="783" max="783" width="11.3984375" style="1" bestFit="1" customWidth="1"/>
    <col min="784" max="784" width="10.19921875" style="1" customWidth="1"/>
    <col min="785" max="785" width="14.69921875" style="1" customWidth="1"/>
    <col min="786" max="786" width="11.09765625" style="1" bestFit="1" customWidth="1"/>
    <col min="787" max="1024" width="10.19921875" style="1"/>
    <col min="1025" max="1025" width="3.19921875" style="1" customWidth="1"/>
    <col min="1026" max="1026" width="39.8984375" style="1" bestFit="1" customWidth="1"/>
    <col min="1027" max="1027" width="27" style="1" customWidth="1"/>
    <col min="1028" max="1028" width="7.19921875" style="1" bestFit="1" customWidth="1"/>
    <col min="1029" max="1029" width="12.09765625" style="1" customWidth="1"/>
    <col min="1030" max="1030" width="10.69921875" style="1" customWidth="1"/>
    <col min="1031" max="1031" width="11.3984375" style="1" bestFit="1" customWidth="1"/>
    <col min="1032" max="1032" width="10.69921875" style="1" customWidth="1"/>
    <col min="1033" max="1034" width="0" style="1" hidden="1" customWidth="1"/>
    <col min="1035" max="1036" width="9.3984375" style="1" customWidth="1"/>
    <col min="1037" max="1037" width="11.3984375" style="1" bestFit="1" customWidth="1"/>
    <col min="1038" max="1038" width="10.69921875" style="1" customWidth="1"/>
    <col min="1039" max="1039" width="11.3984375" style="1" bestFit="1" customWidth="1"/>
    <col min="1040" max="1040" width="10.19921875" style="1" customWidth="1"/>
    <col min="1041" max="1041" width="14.69921875" style="1" customWidth="1"/>
    <col min="1042" max="1042" width="11.09765625" style="1" bestFit="1" customWidth="1"/>
    <col min="1043" max="1280" width="10.19921875" style="1"/>
    <col min="1281" max="1281" width="3.19921875" style="1" customWidth="1"/>
    <col min="1282" max="1282" width="39.8984375" style="1" bestFit="1" customWidth="1"/>
    <col min="1283" max="1283" width="27" style="1" customWidth="1"/>
    <col min="1284" max="1284" width="7.19921875" style="1" bestFit="1" customWidth="1"/>
    <col min="1285" max="1285" width="12.09765625" style="1" customWidth="1"/>
    <col min="1286" max="1286" width="10.69921875" style="1" customWidth="1"/>
    <col min="1287" max="1287" width="11.3984375" style="1" bestFit="1" customWidth="1"/>
    <col min="1288" max="1288" width="10.69921875" style="1" customWidth="1"/>
    <col min="1289" max="1290" width="0" style="1" hidden="1" customWidth="1"/>
    <col min="1291" max="1292" width="9.3984375" style="1" customWidth="1"/>
    <col min="1293" max="1293" width="11.3984375" style="1" bestFit="1" customWidth="1"/>
    <col min="1294" max="1294" width="10.69921875" style="1" customWidth="1"/>
    <col min="1295" max="1295" width="11.3984375" style="1" bestFit="1" customWidth="1"/>
    <col min="1296" max="1296" width="10.19921875" style="1" customWidth="1"/>
    <col min="1297" max="1297" width="14.69921875" style="1" customWidth="1"/>
    <col min="1298" max="1298" width="11.09765625" style="1" bestFit="1" customWidth="1"/>
    <col min="1299" max="1536" width="10.19921875" style="1"/>
    <col min="1537" max="1537" width="3.19921875" style="1" customWidth="1"/>
    <col min="1538" max="1538" width="39.8984375" style="1" bestFit="1" customWidth="1"/>
    <col min="1539" max="1539" width="27" style="1" customWidth="1"/>
    <col min="1540" max="1540" width="7.19921875" style="1" bestFit="1" customWidth="1"/>
    <col min="1541" max="1541" width="12.09765625" style="1" customWidth="1"/>
    <col min="1542" max="1542" width="10.69921875" style="1" customWidth="1"/>
    <col min="1543" max="1543" width="11.3984375" style="1" bestFit="1" customWidth="1"/>
    <col min="1544" max="1544" width="10.69921875" style="1" customWidth="1"/>
    <col min="1545" max="1546" width="0" style="1" hidden="1" customWidth="1"/>
    <col min="1547" max="1548" width="9.3984375" style="1" customWidth="1"/>
    <col min="1549" max="1549" width="11.3984375" style="1" bestFit="1" customWidth="1"/>
    <col min="1550" max="1550" width="10.69921875" style="1" customWidth="1"/>
    <col min="1551" max="1551" width="11.3984375" style="1" bestFit="1" customWidth="1"/>
    <col min="1552" max="1552" width="10.19921875" style="1" customWidth="1"/>
    <col min="1553" max="1553" width="14.69921875" style="1" customWidth="1"/>
    <col min="1554" max="1554" width="11.09765625" style="1" bestFit="1" customWidth="1"/>
    <col min="1555" max="1792" width="10.19921875" style="1"/>
    <col min="1793" max="1793" width="3.19921875" style="1" customWidth="1"/>
    <col min="1794" max="1794" width="39.8984375" style="1" bestFit="1" customWidth="1"/>
    <col min="1795" max="1795" width="27" style="1" customWidth="1"/>
    <col min="1796" max="1796" width="7.19921875" style="1" bestFit="1" customWidth="1"/>
    <col min="1797" max="1797" width="12.09765625" style="1" customWidth="1"/>
    <col min="1798" max="1798" width="10.69921875" style="1" customWidth="1"/>
    <col min="1799" max="1799" width="11.3984375" style="1" bestFit="1" customWidth="1"/>
    <col min="1800" max="1800" width="10.69921875" style="1" customWidth="1"/>
    <col min="1801" max="1802" width="0" style="1" hidden="1" customWidth="1"/>
    <col min="1803" max="1804" width="9.3984375" style="1" customWidth="1"/>
    <col min="1805" max="1805" width="11.3984375" style="1" bestFit="1" customWidth="1"/>
    <col min="1806" max="1806" width="10.69921875" style="1" customWidth="1"/>
    <col min="1807" max="1807" width="11.3984375" style="1" bestFit="1" customWidth="1"/>
    <col min="1808" max="1808" width="10.19921875" style="1" customWidth="1"/>
    <col min="1809" max="1809" width="14.69921875" style="1" customWidth="1"/>
    <col min="1810" max="1810" width="11.09765625" style="1" bestFit="1" customWidth="1"/>
    <col min="1811" max="2048" width="10.19921875" style="1"/>
    <col min="2049" max="2049" width="3.19921875" style="1" customWidth="1"/>
    <col min="2050" max="2050" width="39.8984375" style="1" bestFit="1" customWidth="1"/>
    <col min="2051" max="2051" width="27" style="1" customWidth="1"/>
    <col min="2052" max="2052" width="7.19921875" style="1" bestFit="1" customWidth="1"/>
    <col min="2053" max="2053" width="12.09765625" style="1" customWidth="1"/>
    <col min="2054" max="2054" width="10.69921875" style="1" customWidth="1"/>
    <col min="2055" max="2055" width="11.3984375" style="1" bestFit="1" customWidth="1"/>
    <col min="2056" max="2056" width="10.69921875" style="1" customWidth="1"/>
    <col min="2057" max="2058" width="0" style="1" hidden="1" customWidth="1"/>
    <col min="2059" max="2060" width="9.3984375" style="1" customWidth="1"/>
    <col min="2061" max="2061" width="11.3984375" style="1" bestFit="1" customWidth="1"/>
    <col min="2062" max="2062" width="10.69921875" style="1" customWidth="1"/>
    <col min="2063" max="2063" width="11.3984375" style="1" bestFit="1" customWidth="1"/>
    <col min="2064" max="2064" width="10.19921875" style="1" customWidth="1"/>
    <col min="2065" max="2065" width="14.69921875" style="1" customWidth="1"/>
    <col min="2066" max="2066" width="11.09765625" style="1" bestFit="1" customWidth="1"/>
    <col min="2067" max="2304" width="10.19921875" style="1"/>
    <col min="2305" max="2305" width="3.19921875" style="1" customWidth="1"/>
    <col min="2306" max="2306" width="39.8984375" style="1" bestFit="1" customWidth="1"/>
    <col min="2307" max="2307" width="27" style="1" customWidth="1"/>
    <col min="2308" max="2308" width="7.19921875" style="1" bestFit="1" customWidth="1"/>
    <col min="2309" max="2309" width="12.09765625" style="1" customWidth="1"/>
    <col min="2310" max="2310" width="10.69921875" style="1" customWidth="1"/>
    <col min="2311" max="2311" width="11.3984375" style="1" bestFit="1" customWidth="1"/>
    <col min="2312" max="2312" width="10.69921875" style="1" customWidth="1"/>
    <col min="2313" max="2314" width="0" style="1" hidden="1" customWidth="1"/>
    <col min="2315" max="2316" width="9.3984375" style="1" customWidth="1"/>
    <col min="2317" max="2317" width="11.3984375" style="1" bestFit="1" customWidth="1"/>
    <col min="2318" max="2318" width="10.69921875" style="1" customWidth="1"/>
    <col min="2319" max="2319" width="11.3984375" style="1" bestFit="1" customWidth="1"/>
    <col min="2320" max="2320" width="10.19921875" style="1" customWidth="1"/>
    <col min="2321" max="2321" width="14.69921875" style="1" customWidth="1"/>
    <col min="2322" max="2322" width="11.09765625" style="1" bestFit="1" customWidth="1"/>
    <col min="2323" max="2560" width="10.19921875" style="1"/>
    <col min="2561" max="2561" width="3.19921875" style="1" customWidth="1"/>
    <col min="2562" max="2562" width="39.8984375" style="1" bestFit="1" customWidth="1"/>
    <col min="2563" max="2563" width="27" style="1" customWidth="1"/>
    <col min="2564" max="2564" width="7.19921875" style="1" bestFit="1" customWidth="1"/>
    <col min="2565" max="2565" width="12.09765625" style="1" customWidth="1"/>
    <col min="2566" max="2566" width="10.69921875" style="1" customWidth="1"/>
    <col min="2567" max="2567" width="11.3984375" style="1" bestFit="1" customWidth="1"/>
    <col min="2568" max="2568" width="10.69921875" style="1" customWidth="1"/>
    <col min="2569" max="2570" width="0" style="1" hidden="1" customWidth="1"/>
    <col min="2571" max="2572" width="9.3984375" style="1" customWidth="1"/>
    <col min="2573" max="2573" width="11.3984375" style="1" bestFit="1" customWidth="1"/>
    <col min="2574" max="2574" width="10.69921875" style="1" customWidth="1"/>
    <col min="2575" max="2575" width="11.3984375" style="1" bestFit="1" customWidth="1"/>
    <col min="2576" max="2576" width="10.19921875" style="1" customWidth="1"/>
    <col min="2577" max="2577" width="14.69921875" style="1" customWidth="1"/>
    <col min="2578" max="2578" width="11.09765625" style="1" bestFit="1" customWidth="1"/>
    <col min="2579" max="2816" width="10.19921875" style="1"/>
    <col min="2817" max="2817" width="3.19921875" style="1" customWidth="1"/>
    <col min="2818" max="2818" width="39.8984375" style="1" bestFit="1" customWidth="1"/>
    <col min="2819" max="2819" width="27" style="1" customWidth="1"/>
    <col min="2820" max="2820" width="7.19921875" style="1" bestFit="1" customWidth="1"/>
    <col min="2821" max="2821" width="12.09765625" style="1" customWidth="1"/>
    <col min="2822" max="2822" width="10.69921875" style="1" customWidth="1"/>
    <col min="2823" max="2823" width="11.3984375" style="1" bestFit="1" customWidth="1"/>
    <col min="2824" max="2824" width="10.69921875" style="1" customWidth="1"/>
    <col min="2825" max="2826" width="0" style="1" hidden="1" customWidth="1"/>
    <col min="2827" max="2828" width="9.3984375" style="1" customWidth="1"/>
    <col min="2829" max="2829" width="11.3984375" style="1" bestFit="1" customWidth="1"/>
    <col min="2830" max="2830" width="10.69921875" style="1" customWidth="1"/>
    <col min="2831" max="2831" width="11.3984375" style="1" bestFit="1" customWidth="1"/>
    <col min="2832" max="2832" width="10.19921875" style="1" customWidth="1"/>
    <col min="2833" max="2833" width="14.69921875" style="1" customWidth="1"/>
    <col min="2834" max="2834" width="11.09765625" style="1" bestFit="1" customWidth="1"/>
    <col min="2835" max="3072" width="10.19921875" style="1"/>
    <col min="3073" max="3073" width="3.19921875" style="1" customWidth="1"/>
    <col min="3074" max="3074" width="39.8984375" style="1" bestFit="1" customWidth="1"/>
    <col min="3075" max="3075" width="27" style="1" customWidth="1"/>
    <col min="3076" max="3076" width="7.19921875" style="1" bestFit="1" customWidth="1"/>
    <col min="3077" max="3077" width="12.09765625" style="1" customWidth="1"/>
    <col min="3078" max="3078" width="10.69921875" style="1" customWidth="1"/>
    <col min="3079" max="3079" width="11.3984375" style="1" bestFit="1" customWidth="1"/>
    <col min="3080" max="3080" width="10.69921875" style="1" customWidth="1"/>
    <col min="3081" max="3082" width="0" style="1" hidden="1" customWidth="1"/>
    <col min="3083" max="3084" width="9.3984375" style="1" customWidth="1"/>
    <col min="3085" max="3085" width="11.3984375" style="1" bestFit="1" customWidth="1"/>
    <col min="3086" max="3086" width="10.69921875" style="1" customWidth="1"/>
    <col min="3087" max="3087" width="11.3984375" style="1" bestFit="1" customWidth="1"/>
    <col min="3088" max="3088" width="10.19921875" style="1" customWidth="1"/>
    <col min="3089" max="3089" width="14.69921875" style="1" customWidth="1"/>
    <col min="3090" max="3090" width="11.09765625" style="1" bestFit="1" customWidth="1"/>
    <col min="3091" max="3328" width="10.19921875" style="1"/>
    <col min="3329" max="3329" width="3.19921875" style="1" customWidth="1"/>
    <col min="3330" max="3330" width="39.8984375" style="1" bestFit="1" customWidth="1"/>
    <col min="3331" max="3331" width="27" style="1" customWidth="1"/>
    <col min="3332" max="3332" width="7.19921875" style="1" bestFit="1" customWidth="1"/>
    <col min="3333" max="3333" width="12.09765625" style="1" customWidth="1"/>
    <col min="3334" max="3334" width="10.69921875" style="1" customWidth="1"/>
    <col min="3335" max="3335" width="11.3984375" style="1" bestFit="1" customWidth="1"/>
    <col min="3336" max="3336" width="10.69921875" style="1" customWidth="1"/>
    <col min="3337" max="3338" width="0" style="1" hidden="1" customWidth="1"/>
    <col min="3339" max="3340" width="9.3984375" style="1" customWidth="1"/>
    <col min="3341" max="3341" width="11.3984375" style="1" bestFit="1" customWidth="1"/>
    <col min="3342" max="3342" width="10.69921875" style="1" customWidth="1"/>
    <col min="3343" max="3343" width="11.3984375" style="1" bestFit="1" customWidth="1"/>
    <col min="3344" max="3344" width="10.19921875" style="1" customWidth="1"/>
    <col min="3345" max="3345" width="14.69921875" style="1" customWidth="1"/>
    <col min="3346" max="3346" width="11.09765625" style="1" bestFit="1" customWidth="1"/>
    <col min="3347" max="3584" width="10.19921875" style="1"/>
    <col min="3585" max="3585" width="3.19921875" style="1" customWidth="1"/>
    <col min="3586" max="3586" width="39.8984375" style="1" bestFit="1" customWidth="1"/>
    <col min="3587" max="3587" width="27" style="1" customWidth="1"/>
    <col min="3588" max="3588" width="7.19921875" style="1" bestFit="1" customWidth="1"/>
    <col min="3589" max="3589" width="12.09765625" style="1" customWidth="1"/>
    <col min="3590" max="3590" width="10.69921875" style="1" customWidth="1"/>
    <col min="3591" max="3591" width="11.3984375" style="1" bestFit="1" customWidth="1"/>
    <col min="3592" max="3592" width="10.69921875" style="1" customWidth="1"/>
    <col min="3593" max="3594" width="0" style="1" hidden="1" customWidth="1"/>
    <col min="3595" max="3596" width="9.3984375" style="1" customWidth="1"/>
    <col min="3597" max="3597" width="11.3984375" style="1" bestFit="1" customWidth="1"/>
    <col min="3598" max="3598" width="10.69921875" style="1" customWidth="1"/>
    <col min="3599" max="3599" width="11.3984375" style="1" bestFit="1" customWidth="1"/>
    <col min="3600" max="3600" width="10.19921875" style="1" customWidth="1"/>
    <col min="3601" max="3601" width="14.69921875" style="1" customWidth="1"/>
    <col min="3602" max="3602" width="11.09765625" style="1" bestFit="1" customWidth="1"/>
    <col min="3603" max="3840" width="10.19921875" style="1"/>
    <col min="3841" max="3841" width="3.19921875" style="1" customWidth="1"/>
    <col min="3842" max="3842" width="39.8984375" style="1" bestFit="1" customWidth="1"/>
    <col min="3843" max="3843" width="27" style="1" customWidth="1"/>
    <col min="3844" max="3844" width="7.19921875" style="1" bestFit="1" customWidth="1"/>
    <col min="3845" max="3845" width="12.09765625" style="1" customWidth="1"/>
    <col min="3846" max="3846" width="10.69921875" style="1" customWidth="1"/>
    <col min="3847" max="3847" width="11.3984375" style="1" bestFit="1" customWidth="1"/>
    <col min="3848" max="3848" width="10.69921875" style="1" customWidth="1"/>
    <col min="3849" max="3850" width="0" style="1" hidden="1" customWidth="1"/>
    <col min="3851" max="3852" width="9.3984375" style="1" customWidth="1"/>
    <col min="3853" max="3853" width="11.3984375" style="1" bestFit="1" customWidth="1"/>
    <col min="3854" max="3854" width="10.69921875" style="1" customWidth="1"/>
    <col min="3855" max="3855" width="11.3984375" style="1" bestFit="1" customWidth="1"/>
    <col min="3856" max="3856" width="10.19921875" style="1" customWidth="1"/>
    <col min="3857" max="3857" width="14.69921875" style="1" customWidth="1"/>
    <col min="3858" max="3858" width="11.09765625" style="1" bestFit="1" customWidth="1"/>
    <col min="3859" max="4096" width="10.19921875" style="1"/>
    <col min="4097" max="4097" width="3.19921875" style="1" customWidth="1"/>
    <col min="4098" max="4098" width="39.8984375" style="1" bestFit="1" customWidth="1"/>
    <col min="4099" max="4099" width="27" style="1" customWidth="1"/>
    <col min="4100" max="4100" width="7.19921875" style="1" bestFit="1" customWidth="1"/>
    <col min="4101" max="4101" width="12.09765625" style="1" customWidth="1"/>
    <col min="4102" max="4102" width="10.69921875" style="1" customWidth="1"/>
    <col min="4103" max="4103" width="11.3984375" style="1" bestFit="1" customWidth="1"/>
    <col min="4104" max="4104" width="10.69921875" style="1" customWidth="1"/>
    <col min="4105" max="4106" width="0" style="1" hidden="1" customWidth="1"/>
    <col min="4107" max="4108" width="9.3984375" style="1" customWidth="1"/>
    <col min="4109" max="4109" width="11.3984375" style="1" bestFit="1" customWidth="1"/>
    <col min="4110" max="4110" width="10.69921875" style="1" customWidth="1"/>
    <col min="4111" max="4111" width="11.3984375" style="1" bestFit="1" customWidth="1"/>
    <col min="4112" max="4112" width="10.19921875" style="1" customWidth="1"/>
    <col min="4113" max="4113" width="14.69921875" style="1" customWidth="1"/>
    <col min="4114" max="4114" width="11.09765625" style="1" bestFit="1" customWidth="1"/>
    <col min="4115" max="4352" width="10.19921875" style="1"/>
    <col min="4353" max="4353" width="3.19921875" style="1" customWidth="1"/>
    <col min="4354" max="4354" width="39.8984375" style="1" bestFit="1" customWidth="1"/>
    <col min="4355" max="4355" width="27" style="1" customWidth="1"/>
    <col min="4356" max="4356" width="7.19921875" style="1" bestFit="1" customWidth="1"/>
    <col min="4357" max="4357" width="12.09765625" style="1" customWidth="1"/>
    <col min="4358" max="4358" width="10.69921875" style="1" customWidth="1"/>
    <col min="4359" max="4359" width="11.3984375" style="1" bestFit="1" customWidth="1"/>
    <col min="4360" max="4360" width="10.69921875" style="1" customWidth="1"/>
    <col min="4361" max="4362" width="0" style="1" hidden="1" customWidth="1"/>
    <col min="4363" max="4364" width="9.3984375" style="1" customWidth="1"/>
    <col min="4365" max="4365" width="11.3984375" style="1" bestFit="1" customWidth="1"/>
    <col min="4366" max="4366" width="10.69921875" style="1" customWidth="1"/>
    <col min="4367" max="4367" width="11.3984375" style="1" bestFit="1" customWidth="1"/>
    <col min="4368" max="4368" width="10.19921875" style="1" customWidth="1"/>
    <col min="4369" max="4369" width="14.69921875" style="1" customWidth="1"/>
    <col min="4370" max="4370" width="11.09765625" style="1" bestFit="1" customWidth="1"/>
    <col min="4371" max="4608" width="10.19921875" style="1"/>
    <col min="4609" max="4609" width="3.19921875" style="1" customWidth="1"/>
    <col min="4610" max="4610" width="39.8984375" style="1" bestFit="1" customWidth="1"/>
    <col min="4611" max="4611" width="27" style="1" customWidth="1"/>
    <col min="4612" max="4612" width="7.19921875" style="1" bestFit="1" customWidth="1"/>
    <col min="4613" max="4613" width="12.09765625" style="1" customWidth="1"/>
    <col min="4614" max="4614" width="10.69921875" style="1" customWidth="1"/>
    <col min="4615" max="4615" width="11.3984375" style="1" bestFit="1" customWidth="1"/>
    <col min="4616" max="4616" width="10.69921875" style="1" customWidth="1"/>
    <col min="4617" max="4618" width="0" style="1" hidden="1" customWidth="1"/>
    <col min="4619" max="4620" width="9.3984375" style="1" customWidth="1"/>
    <col min="4621" max="4621" width="11.3984375" style="1" bestFit="1" customWidth="1"/>
    <col min="4622" max="4622" width="10.69921875" style="1" customWidth="1"/>
    <col min="4623" max="4623" width="11.3984375" style="1" bestFit="1" customWidth="1"/>
    <col min="4624" max="4624" width="10.19921875" style="1" customWidth="1"/>
    <col min="4625" max="4625" width="14.69921875" style="1" customWidth="1"/>
    <col min="4626" max="4626" width="11.09765625" style="1" bestFit="1" customWidth="1"/>
    <col min="4627" max="4864" width="10.19921875" style="1"/>
    <col min="4865" max="4865" width="3.19921875" style="1" customWidth="1"/>
    <col min="4866" max="4866" width="39.8984375" style="1" bestFit="1" customWidth="1"/>
    <col min="4867" max="4867" width="27" style="1" customWidth="1"/>
    <col min="4868" max="4868" width="7.19921875" style="1" bestFit="1" customWidth="1"/>
    <col min="4869" max="4869" width="12.09765625" style="1" customWidth="1"/>
    <col min="4870" max="4870" width="10.69921875" style="1" customWidth="1"/>
    <col min="4871" max="4871" width="11.3984375" style="1" bestFit="1" customWidth="1"/>
    <col min="4872" max="4872" width="10.69921875" style="1" customWidth="1"/>
    <col min="4873" max="4874" width="0" style="1" hidden="1" customWidth="1"/>
    <col min="4875" max="4876" width="9.3984375" style="1" customWidth="1"/>
    <col min="4877" max="4877" width="11.3984375" style="1" bestFit="1" customWidth="1"/>
    <col min="4878" max="4878" width="10.69921875" style="1" customWidth="1"/>
    <col min="4879" max="4879" width="11.3984375" style="1" bestFit="1" customWidth="1"/>
    <col min="4880" max="4880" width="10.19921875" style="1" customWidth="1"/>
    <col min="4881" max="4881" width="14.69921875" style="1" customWidth="1"/>
    <col min="4882" max="4882" width="11.09765625" style="1" bestFit="1" customWidth="1"/>
    <col min="4883" max="5120" width="10.19921875" style="1"/>
    <col min="5121" max="5121" width="3.19921875" style="1" customWidth="1"/>
    <col min="5122" max="5122" width="39.8984375" style="1" bestFit="1" customWidth="1"/>
    <col min="5123" max="5123" width="27" style="1" customWidth="1"/>
    <col min="5124" max="5124" width="7.19921875" style="1" bestFit="1" customWidth="1"/>
    <col min="5125" max="5125" width="12.09765625" style="1" customWidth="1"/>
    <col min="5126" max="5126" width="10.69921875" style="1" customWidth="1"/>
    <col min="5127" max="5127" width="11.3984375" style="1" bestFit="1" customWidth="1"/>
    <col min="5128" max="5128" width="10.69921875" style="1" customWidth="1"/>
    <col min="5129" max="5130" width="0" style="1" hidden="1" customWidth="1"/>
    <col min="5131" max="5132" width="9.3984375" style="1" customWidth="1"/>
    <col min="5133" max="5133" width="11.3984375" style="1" bestFit="1" customWidth="1"/>
    <col min="5134" max="5134" width="10.69921875" style="1" customWidth="1"/>
    <col min="5135" max="5135" width="11.3984375" style="1" bestFit="1" customWidth="1"/>
    <col min="5136" max="5136" width="10.19921875" style="1" customWidth="1"/>
    <col min="5137" max="5137" width="14.69921875" style="1" customWidth="1"/>
    <col min="5138" max="5138" width="11.09765625" style="1" bestFit="1" customWidth="1"/>
    <col min="5139" max="5376" width="10.19921875" style="1"/>
    <col min="5377" max="5377" width="3.19921875" style="1" customWidth="1"/>
    <col min="5378" max="5378" width="39.8984375" style="1" bestFit="1" customWidth="1"/>
    <col min="5379" max="5379" width="27" style="1" customWidth="1"/>
    <col min="5380" max="5380" width="7.19921875" style="1" bestFit="1" customWidth="1"/>
    <col min="5381" max="5381" width="12.09765625" style="1" customWidth="1"/>
    <col min="5382" max="5382" width="10.69921875" style="1" customWidth="1"/>
    <col min="5383" max="5383" width="11.3984375" style="1" bestFit="1" customWidth="1"/>
    <col min="5384" max="5384" width="10.69921875" style="1" customWidth="1"/>
    <col min="5385" max="5386" width="0" style="1" hidden="1" customWidth="1"/>
    <col min="5387" max="5388" width="9.3984375" style="1" customWidth="1"/>
    <col min="5389" max="5389" width="11.3984375" style="1" bestFit="1" customWidth="1"/>
    <col min="5390" max="5390" width="10.69921875" style="1" customWidth="1"/>
    <col min="5391" max="5391" width="11.3984375" style="1" bestFit="1" customWidth="1"/>
    <col min="5392" max="5392" width="10.19921875" style="1" customWidth="1"/>
    <col min="5393" max="5393" width="14.69921875" style="1" customWidth="1"/>
    <col min="5394" max="5394" width="11.09765625" style="1" bestFit="1" customWidth="1"/>
    <col min="5395" max="5632" width="10.19921875" style="1"/>
    <col min="5633" max="5633" width="3.19921875" style="1" customWidth="1"/>
    <col min="5634" max="5634" width="39.8984375" style="1" bestFit="1" customWidth="1"/>
    <col min="5635" max="5635" width="27" style="1" customWidth="1"/>
    <col min="5636" max="5636" width="7.19921875" style="1" bestFit="1" customWidth="1"/>
    <col min="5637" max="5637" width="12.09765625" style="1" customWidth="1"/>
    <col min="5638" max="5638" width="10.69921875" style="1" customWidth="1"/>
    <col min="5639" max="5639" width="11.3984375" style="1" bestFit="1" customWidth="1"/>
    <col min="5640" max="5640" width="10.69921875" style="1" customWidth="1"/>
    <col min="5641" max="5642" width="0" style="1" hidden="1" customWidth="1"/>
    <col min="5643" max="5644" width="9.3984375" style="1" customWidth="1"/>
    <col min="5645" max="5645" width="11.3984375" style="1" bestFit="1" customWidth="1"/>
    <col min="5646" max="5646" width="10.69921875" style="1" customWidth="1"/>
    <col min="5647" max="5647" width="11.3984375" style="1" bestFit="1" customWidth="1"/>
    <col min="5648" max="5648" width="10.19921875" style="1" customWidth="1"/>
    <col min="5649" max="5649" width="14.69921875" style="1" customWidth="1"/>
    <col min="5650" max="5650" width="11.09765625" style="1" bestFit="1" customWidth="1"/>
    <col min="5651" max="5888" width="10.19921875" style="1"/>
    <col min="5889" max="5889" width="3.19921875" style="1" customWidth="1"/>
    <col min="5890" max="5890" width="39.8984375" style="1" bestFit="1" customWidth="1"/>
    <col min="5891" max="5891" width="27" style="1" customWidth="1"/>
    <col min="5892" max="5892" width="7.19921875" style="1" bestFit="1" customWidth="1"/>
    <col min="5893" max="5893" width="12.09765625" style="1" customWidth="1"/>
    <col min="5894" max="5894" width="10.69921875" style="1" customWidth="1"/>
    <col min="5895" max="5895" width="11.3984375" style="1" bestFit="1" customWidth="1"/>
    <col min="5896" max="5896" width="10.69921875" style="1" customWidth="1"/>
    <col min="5897" max="5898" width="0" style="1" hidden="1" customWidth="1"/>
    <col min="5899" max="5900" width="9.3984375" style="1" customWidth="1"/>
    <col min="5901" max="5901" width="11.3984375" style="1" bestFit="1" customWidth="1"/>
    <col min="5902" max="5902" width="10.69921875" style="1" customWidth="1"/>
    <col min="5903" max="5903" width="11.3984375" style="1" bestFit="1" customWidth="1"/>
    <col min="5904" max="5904" width="10.19921875" style="1" customWidth="1"/>
    <col min="5905" max="5905" width="14.69921875" style="1" customWidth="1"/>
    <col min="5906" max="5906" width="11.09765625" style="1" bestFit="1" customWidth="1"/>
    <col min="5907" max="6144" width="10.19921875" style="1"/>
    <col min="6145" max="6145" width="3.19921875" style="1" customWidth="1"/>
    <col min="6146" max="6146" width="39.8984375" style="1" bestFit="1" customWidth="1"/>
    <col min="6147" max="6147" width="27" style="1" customWidth="1"/>
    <col min="6148" max="6148" width="7.19921875" style="1" bestFit="1" customWidth="1"/>
    <col min="6149" max="6149" width="12.09765625" style="1" customWidth="1"/>
    <col min="6150" max="6150" width="10.69921875" style="1" customWidth="1"/>
    <col min="6151" max="6151" width="11.3984375" style="1" bestFit="1" customWidth="1"/>
    <col min="6152" max="6152" width="10.69921875" style="1" customWidth="1"/>
    <col min="6153" max="6154" width="0" style="1" hidden="1" customWidth="1"/>
    <col min="6155" max="6156" width="9.3984375" style="1" customWidth="1"/>
    <col min="6157" max="6157" width="11.3984375" style="1" bestFit="1" customWidth="1"/>
    <col min="6158" max="6158" width="10.69921875" style="1" customWidth="1"/>
    <col min="6159" max="6159" width="11.3984375" style="1" bestFit="1" customWidth="1"/>
    <col min="6160" max="6160" width="10.19921875" style="1" customWidth="1"/>
    <col min="6161" max="6161" width="14.69921875" style="1" customWidth="1"/>
    <col min="6162" max="6162" width="11.09765625" style="1" bestFit="1" customWidth="1"/>
    <col min="6163" max="6400" width="10.19921875" style="1"/>
    <col min="6401" max="6401" width="3.19921875" style="1" customWidth="1"/>
    <col min="6402" max="6402" width="39.8984375" style="1" bestFit="1" customWidth="1"/>
    <col min="6403" max="6403" width="27" style="1" customWidth="1"/>
    <col min="6404" max="6404" width="7.19921875" style="1" bestFit="1" customWidth="1"/>
    <col min="6405" max="6405" width="12.09765625" style="1" customWidth="1"/>
    <col min="6406" max="6406" width="10.69921875" style="1" customWidth="1"/>
    <col min="6407" max="6407" width="11.3984375" style="1" bestFit="1" customWidth="1"/>
    <col min="6408" max="6408" width="10.69921875" style="1" customWidth="1"/>
    <col min="6409" max="6410" width="0" style="1" hidden="1" customWidth="1"/>
    <col min="6411" max="6412" width="9.3984375" style="1" customWidth="1"/>
    <col min="6413" max="6413" width="11.3984375" style="1" bestFit="1" customWidth="1"/>
    <col min="6414" max="6414" width="10.69921875" style="1" customWidth="1"/>
    <col min="6415" max="6415" width="11.3984375" style="1" bestFit="1" customWidth="1"/>
    <col min="6416" max="6416" width="10.19921875" style="1" customWidth="1"/>
    <col min="6417" max="6417" width="14.69921875" style="1" customWidth="1"/>
    <col min="6418" max="6418" width="11.09765625" style="1" bestFit="1" customWidth="1"/>
    <col min="6419" max="6656" width="10.19921875" style="1"/>
    <col min="6657" max="6657" width="3.19921875" style="1" customWidth="1"/>
    <col min="6658" max="6658" width="39.8984375" style="1" bestFit="1" customWidth="1"/>
    <col min="6659" max="6659" width="27" style="1" customWidth="1"/>
    <col min="6660" max="6660" width="7.19921875" style="1" bestFit="1" customWidth="1"/>
    <col min="6661" max="6661" width="12.09765625" style="1" customWidth="1"/>
    <col min="6662" max="6662" width="10.69921875" style="1" customWidth="1"/>
    <col min="6663" max="6663" width="11.3984375" style="1" bestFit="1" customWidth="1"/>
    <col min="6664" max="6664" width="10.69921875" style="1" customWidth="1"/>
    <col min="6665" max="6666" width="0" style="1" hidden="1" customWidth="1"/>
    <col min="6667" max="6668" width="9.3984375" style="1" customWidth="1"/>
    <col min="6669" max="6669" width="11.3984375" style="1" bestFit="1" customWidth="1"/>
    <col min="6670" max="6670" width="10.69921875" style="1" customWidth="1"/>
    <col min="6671" max="6671" width="11.3984375" style="1" bestFit="1" customWidth="1"/>
    <col min="6672" max="6672" width="10.19921875" style="1" customWidth="1"/>
    <col min="6673" max="6673" width="14.69921875" style="1" customWidth="1"/>
    <col min="6674" max="6674" width="11.09765625" style="1" bestFit="1" customWidth="1"/>
    <col min="6675" max="6912" width="10.19921875" style="1"/>
    <col min="6913" max="6913" width="3.19921875" style="1" customWidth="1"/>
    <col min="6914" max="6914" width="39.8984375" style="1" bestFit="1" customWidth="1"/>
    <col min="6915" max="6915" width="27" style="1" customWidth="1"/>
    <col min="6916" max="6916" width="7.19921875" style="1" bestFit="1" customWidth="1"/>
    <col min="6917" max="6917" width="12.09765625" style="1" customWidth="1"/>
    <col min="6918" max="6918" width="10.69921875" style="1" customWidth="1"/>
    <col min="6919" max="6919" width="11.3984375" style="1" bestFit="1" customWidth="1"/>
    <col min="6920" max="6920" width="10.69921875" style="1" customWidth="1"/>
    <col min="6921" max="6922" width="0" style="1" hidden="1" customWidth="1"/>
    <col min="6923" max="6924" width="9.3984375" style="1" customWidth="1"/>
    <col min="6925" max="6925" width="11.3984375" style="1" bestFit="1" customWidth="1"/>
    <col min="6926" max="6926" width="10.69921875" style="1" customWidth="1"/>
    <col min="6927" max="6927" width="11.3984375" style="1" bestFit="1" customWidth="1"/>
    <col min="6928" max="6928" width="10.19921875" style="1" customWidth="1"/>
    <col min="6929" max="6929" width="14.69921875" style="1" customWidth="1"/>
    <col min="6930" max="6930" width="11.09765625" style="1" bestFit="1" customWidth="1"/>
    <col min="6931" max="7168" width="10.19921875" style="1"/>
    <col min="7169" max="7169" width="3.19921875" style="1" customWidth="1"/>
    <col min="7170" max="7170" width="39.8984375" style="1" bestFit="1" customWidth="1"/>
    <col min="7171" max="7171" width="27" style="1" customWidth="1"/>
    <col min="7172" max="7172" width="7.19921875" style="1" bestFit="1" customWidth="1"/>
    <col min="7173" max="7173" width="12.09765625" style="1" customWidth="1"/>
    <col min="7174" max="7174" width="10.69921875" style="1" customWidth="1"/>
    <col min="7175" max="7175" width="11.3984375" style="1" bestFit="1" customWidth="1"/>
    <col min="7176" max="7176" width="10.69921875" style="1" customWidth="1"/>
    <col min="7177" max="7178" width="0" style="1" hidden="1" customWidth="1"/>
    <col min="7179" max="7180" width="9.3984375" style="1" customWidth="1"/>
    <col min="7181" max="7181" width="11.3984375" style="1" bestFit="1" customWidth="1"/>
    <col min="7182" max="7182" width="10.69921875" style="1" customWidth="1"/>
    <col min="7183" max="7183" width="11.3984375" style="1" bestFit="1" customWidth="1"/>
    <col min="7184" max="7184" width="10.19921875" style="1" customWidth="1"/>
    <col min="7185" max="7185" width="14.69921875" style="1" customWidth="1"/>
    <col min="7186" max="7186" width="11.09765625" style="1" bestFit="1" customWidth="1"/>
    <col min="7187" max="7424" width="10.19921875" style="1"/>
    <col min="7425" max="7425" width="3.19921875" style="1" customWidth="1"/>
    <col min="7426" max="7426" width="39.8984375" style="1" bestFit="1" customWidth="1"/>
    <col min="7427" max="7427" width="27" style="1" customWidth="1"/>
    <col min="7428" max="7428" width="7.19921875" style="1" bestFit="1" customWidth="1"/>
    <col min="7429" max="7429" width="12.09765625" style="1" customWidth="1"/>
    <col min="7430" max="7430" width="10.69921875" style="1" customWidth="1"/>
    <col min="7431" max="7431" width="11.3984375" style="1" bestFit="1" customWidth="1"/>
    <col min="7432" max="7432" width="10.69921875" style="1" customWidth="1"/>
    <col min="7433" max="7434" width="0" style="1" hidden="1" customWidth="1"/>
    <col min="7435" max="7436" width="9.3984375" style="1" customWidth="1"/>
    <col min="7437" max="7437" width="11.3984375" style="1" bestFit="1" customWidth="1"/>
    <col min="7438" max="7438" width="10.69921875" style="1" customWidth="1"/>
    <col min="7439" max="7439" width="11.3984375" style="1" bestFit="1" customWidth="1"/>
    <col min="7440" max="7440" width="10.19921875" style="1" customWidth="1"/>
    <col min="7441" max="7441" width="14.69921875" style="1" customWidth="1"/>
    <col min="7442" max="7442" width="11.09765625" style="1" bestFit="1" customWidth="1"/>
    <col min="7443" max="7680" width="10.19921875" style="1"/>
    <col min="7681" max="7681" width="3.19921875" style="1" customWidth="1"/>
    <col min="7682" max="7682" width="39.8984375" style="1" bestFit="1" customWidth="1"/>
    <col min="7683" max="7683" width="27" style="1" customWidth="1"/>
    <col min="7684" max="7684" width="7.19921875" style="1" bestFit="1" customWidth="1"/>
    <col min="7685" max="7685" width="12.09765625" style="1" customWidth="1"/>
    <col min="7686" max="7686" width="10.69921875" style="1" customWidth="1"/>
    <col min="7687" max="7687" width="11.3984375" style="1" bestFit="1" customWidth="1"/>
    <col min="7688" max="7688" width="10.69921875" style="1" customWidth="1"/>
    <col min="7689" max="7690" width="0" style="1" hidden="1" customWidth="1"/>
    <col min="7691" max="7692" width="9.3984375" style="1" customWidth="1"/>
    <col min="7693" max="7693" width="11.3984375" style="1" bestFit="1" customWidth="1"/>
    <col min="7694" max="7694" width="10.69921875" style="1" customWidth="1"/>
    <col min="7695" max="7695" width="11.3984375" style="1" bestFit="1" customWidth="1"/>
    <col min="7696" max="7696" width="10.19921875" style="1" customWidth="1"/>
    <col min="7697" max="7697" width="14.69921875" style="1" customWidth="1"/>
    <col min="7698" max="7698" width="11.09765625" style="1" bestFit="1" customWidth="1"/>
    <col min="7699" max="7936" width="10.19921875" style="1"/>
    <col min="7937" max="7937" width="3.19921875" style="1" customWidth="1"/>
    <col min="7938" max="7938" width="39.8984375" style="1" bestFit="1" customWidth="1"/>
    <col min="7939" max="7939" width="27" style="1" customWidth="1"/>
    <col min="7940" max="7940" width="7.19921875" style="1" bestFit="1" customWidth="1"/>
    <col min="7941" max="7941" width="12.09765625" style="1" customWidth="1"/>
    <col min="7942" max="7942" width="10.69921875" style="1" customWidth="1"/>
    <col min="7943" max="7943" width="11.3984375" style="1" bestFit="1" customWidth="1"/>
    <col min="7944" max="7944" width="10.69921875" style="1" customWidth="1"/>
    <col min="7945" max="7946" width="0" style="1" hidden="1" customWidth="1"/>
    <col min="7947" max="7948" width="9.3984375" style="1" customWidth="1"/>
    <col min="7949" max="7949" width="11.3984375" style="1" bestFit="1" customWidth="1"/>
    <col min="7950" max="7950" width="10.69921875" style="1" customWidth="1"/>
    <col min="7951" max="7951" width="11.3984375" style="1" bestFit="1" customWidth="1"/>
    <col min="7952" max="7952" width="10.19921875" style="1" customWidth="1"/>
    <col min="7953" max="7953" width="14.69921875" style="1" customWidth="1"/>
    <col min="7954" max="7954" width="11.09765625" style="1" bestFit="1" customWidth="1"/>
    <col min="7955" max="8192" width="10.19921875" style="1"/>
    <col min="8193" max="8193" width="3.19921875" style="1" customWidth="1"/>
    <col min="8194" max="8194" width="39.8984375" style="1" bestFit="1" customWidth="1"/>
    <col min="8195" max="8195" width="27" style="1" customWidth="1"/>
    <col min="8196" max="8196" width="7.19921875" style="1" bestFit="1" customWidth="1"/>
    <col min="8197" max="8197" width="12.09765625" style="1" customWidth="1"/>
    <col min="8198" max="8198" width="10.69921875" style="1" customWidth="1"/>
    <col min="8199" max="8199" width="11.3984375" style="1" bestFit="1" customWidth="1"/>
    <col min="8200" max="8200" width="10.69921875" style="1" customWidth="1"/>
    <col min="8201" max="8202" width="0" style="1" hidden="1" customWidth="1"/>
    <col min="8203" max="8204" width="9.3984375" style="1" customWidth="1"/>
    <col min="8205" max="8205" width="11.3984375" style="1" bestFit="1" customWidth="1"/>
    <col min="8206" max="8206" width="10.69921875" style="1" customWidth="1"/>
    <col min="8207" max="8207" width="11.3984375" style="1" bestFit="1" customWidth="1"/>
    <col min="8208" max="8208" width="10.19921875" style="1" customWidth="1"/>
    <col min="8209" max="8209" width="14.69921875" style="1" customWidth="1"/>
    <col min="8210" max="8210" width="11.09765625" style="1" bestFit="1" customWidth="1"/>
    <col min="8211" max="8448" width="10.19921875" style="1"/>
    <col min="8449" max="8449" width="3.19921875" style="1" customWidth="1"/>
    <col min="8450" max="8450" width="39.8984375" style="1" bestFit="1" customWidth="1"/>
    <col min="8451" max="8451" width="27" style="1" customWidth="1"/>
    <col min="8452" max="8452" width="7.19921875" style="1" bestFit="1" customWidth="1"/>
    <col min="8453" max="8453" width="12.09765625" style="1" customWidth="1"/>
    <col min="8454" max="8454" width="10.69921875" style="1" customWidth="1"/>
    <col min="8455" max="8455" width="11.3984375" style="1" bestFit="1" customWidth="1"/>
    <col min="8456" max="8456" width="10.69921875" style="1" customWidth="1"/>
    <col min="8457" max="8458" width="0" style="1" hidden="1" customWidth="1"/>
    <col min="8459" max="8460" width="9.3984375" style="1" customWidth="1"/>
    <col min="8461" max="8461" width="11.3984375" style="1" bestFit="1" customWidth="1"/>
    <col min="8462" max="8462" width="10.69921875" style="1" customWidth="1"/>
    <col min="8463" max="8463" width="11.3984375" style="1" bestFit="1" customWidth="1"/>
    <col min="8464" max="8464" width="10.19921875" style="1" customWidth="1"/>
    <col min="8465" max="8465" width="14.69921875" style="1" customWidth="1"/>
    <col min="8466" max="8466" width="11.09765625" style="1" bestFit="1" customWidth="1"/>
    <col min="8467" max="8704" width="10.19921875" style="1"/>
    <col min="8705" max="8705" width="3.19921875" style="1" customWidth="1"/>
    <col min="8706" max="8706" width="39.8984375" style="1" bestFit="1" customWidth="1"/>
    <col min="8707" max="8707" width="27" style="1" customWidth="1"/>
    <col min="8708" max="8708" width="7.19921875" style="1" bestFit="1" customWidth="1"/>
    <col min="8709" max="8709" width="12.09765625" style="1" customWidth="1"/>
    <col min="8710" max="8710" width="10.69921875" style="1" customWidth="1"/>
    <col min="8711" max="8711" width="11.3984375" style="1" bestFit="1" customWidth="1"/>
    <col min="8712" max="8712" width="10.69921875" style="1" customWidth="1"/>
    <col min="8713" max="8714" width="0" style="1" hidden="1" customWidth="1"/>
    <col min="8715" max="8716" width="9.3984375" style="1" customWidth="1"/>
    <col min="8717" max="8717" width="11.3984375" style="1" bestFit="1" customWidth="1"/>
    <col min="8718" max="8718" width="10.69921875" style="1" customWidth="1"/>
    <col min="8719" max="8719" width="11.3984375" style="1" bestFit="1" customWidth="1"/>
    <col min="8720" max="8720" width="10.19921875" style="1" customWidth="1"/>
    <col min="8721" max="8721" width="14.69921875" style="1" customWidth="1"/>
    <col min="8722" max="8722" width="11.09765625" style="1" bestFit="1" customWidth="1"/>
    <col min="8723" max="8960" width="10.19921875" style="1"/>
    <col min="8961" max="8961" width="3.19921875" style="1" customWidth="1"/>
    <col min="8962" max="8962" width="39.8984375" style="1" bestFit="1" customWidth="1"/>
    <col min="8963" max="8963" width="27" style="1" customWidth="1"/>
    <col min="8964" max="8964" width="7.19921875" style="1" bestFit="1" customWidth="1"/>
    <col min="8965" max="8965" width="12.09765625" style="1" customWidth="1"/>
    <col min="8966" max="8966" width="10.69921875" style="1" customWidth="1"/>
    <col min="8967" max="8967" width="11.3984375" style="1" bestFit="1" customWidth="1"/>
    <col min="8968" max="8968" width="10.69921875" style="1" customWidth="1"/>
    <col min="8969" max="8970" width="0" style="1" hidden="1" customWidth="1"/>
    <col min="8971" max="8972" width="9.3984375" style="1" customWidth="1"/>
    <col min="8973" max="8973" width="11.3984375" style="1" bestFit="1" customWidth="1"/>
    <col min="8974" max="8974" width="10.69921875" style="1" customWidth="1"/>
    <col min="8975" max="8975" width="11.3984375" style="1" bestFit="1" customWidth="1"/>
    <col min="8976" max="8976" width="10.19921875" style="1" customWidth="1"/>
    <col min="8977" max="8977" width="14.69921875" style="1" customWidth="1"/>
    <col min="8978" max="8978" width="11.09765625" style="1" bestFit="1" customWidth="1"/>
    <col min="8979" max="9216" width="10.19921875" style="1"/>
    <col min="9217" max="9217" width="3.19921875" style="1" customWidth="1"/>
    <col min="9218" max="9218" width="39.8984375" style="1" bestFit="1" customWidth="1"/>
    <col min="9219" max="9219" width="27" style="1" customWidth="1"/>
    <col min="9220" max="9220" width="7.19921875" style="1" bestFit="1" customWidth="1"/>
    <col min="9221" max="9221" width="12.09765625" style="1" customWidth="1"/>
    <col min="9222" max="9222" width="10.69921875" style="1" customWidth="1"/>
    <col min="9223" max="9223" width="11.3984375" style="1" bestFit="1" customWidth="1"/>
    <col min="9224" max="9224" width="10.69921875" style="1" customWidth="1"/>
    <col min="9225" max="9226" width="0" style="1" hidden="1" customWidth="1"/>
    <col min="9227" max="9228" width="9.3984375" style="1" customWidth="1"/>
    <col min="9229" max="9229" width="11.3984375" style="1" bestFit="1" customWidth="1"/>
    <col min="9230" max="9230" width="10.69921875" style="1" customWidth="1"/>
    <col min="9231" max="9231" width="11.3984375" style="1" bestFit="1" customWidth="1"/>
    <col min="9232" max="9232" width="10.19921875" style="1" customWidth="1"/>
    <col min="9233" max="9233" width="14.69921875" style="1" customWidth="1"/>
    <col min="9234" max="9234" width="11.09765625" style="1" bestFit="1" customWidth="1"/>
    <col min="9235" max="9472" width="10.19921875" style="1"/>
    <col min="9473" max="9473" width="3.19921875" style="1" customWidth="1"/>
    <col min="9474" max="9474" width="39.8984375" style="1" bestFit="1" customWidth="1"/>
    <col min="9475" max="9475" width="27" style="1" customWidth="1"/>
    <col min="9476" max="9476" width="7.19921875" style="1" bestFit="1" customWidth="1"/>
    <col min="9477" max="9477" width="12.09765625" style="1" customWidth="1"/>
    <col min="9478" max="9478" width="10.69921875" style="1" customWidth="1"/>
    <col min="9479" max="9479" width="11.3984375" style="1" bestFit="1" customWidth="1"/>
    <col min="9480" max="9480" width="10.69921875" style="1" customWidth="1"/>
    <col min="9481" max="9482" width="0" style="1" hidden="1" customWidth="1"/>
    <col min="9483" max="9484" width="9.3984375" style="1" customWidth="1"/>
    <col min="9485" max="9485" width="11.3984375" style="1" bestFit="1" customWidth="1"/>
    <col min="9486" max="9486" width="10.69921875" style="1" customWidth="1"/>
    <col min="9487" max="9487" width="11.3984375" style="1" bestFit="1" customWidth="1"/>
    <col min="9488" max="9488" width="10.19921875" style="1" customWidth="1"/>
    <col min="9489" max="9489" width="14.69921875" style="1" customWidth="1"/>
    <col min="9490" max="9490" width="11.09765625" style="1" bestFit="1" customWidth="1"/>
    <col min="9491" max="9728" width="10.19921875" style="1"/>
    <col min="9729" max="9729" width="3.19921875" style="1" customWidth="1"/>
    <col min="9730" max="9730" width="39.8984375" style="1" bestFit="1" customWidth="1"/>
    <col min="9731" max="9731" width="27" style="1" customWidth="1"/>
    <col min="9732" max="9732" width="7.19921875" style="1" bestFit="1" customWidth="1"/>
    <col min="9733" max="9733" width="12.09765625" style="1" customWidth="1"/>
    <col min="9734" max="9734" width="10.69921875" style="1" customWidth="1"/>
    <col min="9735" max="9735" width="11.3984375" style="1" bestFit="1" customWidth="1"/>
    <col min="9736" max="9736" width="10.69921875" style="1" customWidth="1"/>
    <col min="9737" max="9738" width="0" style="1" hidden="1" customWidth="1"/>
    <col min="9739" max="9740" width="9.3984375" style="1" customWidth="1"/>
    <col min="9741" max="9741" width="11.3984375" style="1" bestFit="1" customWidth="1"/>
    <col min="9742" max="9742" width="10.69921875" style="1" customWidth="1"/>
    <col min="9743" max="9743" width="11.3984375" style="1" bestFit="1" customWidth="1"/>
    <col min="9744" max="9744" width="10.19921875" style="1" customWidth="1"/>
    <col min="9745" max="9745" width="14.69921875" style="1" customWidth="1"/>
    <col min="9746" max="9746" width="11.09765625" style="1" bestFit="1" customWidth="1"/>
    <col min="9747" max="9984" width="10.19921875" style="1"/>
    <col min="9985" max="9985" width="3.19921875" style="1" customWidth="1"/>
    <col min="9986" max="9986" width="39.8984375" style="1" bestFit="1" customWidth="1"/>
    <col min="9987" max="9987" width="27" style="1" customWidth="1"/>
    <col min="9988" max="9988" width="7.19921875" style="1" bestFit="1" customWidth="1"/>
    <col min="9989" max="9989" width="12.09765625" style="1" customWidth="1"/>
    <col min="9990" max="9990" width="10.69921875" style="1" customWidth="1"/>
    <col min="9991" max="9991" width="11.3984375" style="1" bestFit="1" customWidth="1"/>
    <col min="9992" max="9992" width="10.69921875" style="1" customWidth="1"/>
    <col min="9993" max="9994" width="0" style="1" hidden="1" customWidth="1"/>
    <col min="9995" max="9996" width="9.3984375" style="1" customWidth="1"/>
    <col min="9997" max="9997" width="11.3984375" style="1" bestFit="1" customWidth="1"/>
    <col min="9998" max="9998" width="10.69921875" style="1" customWidth="1"/>
    <col min="9999" max="9999" width="11.3984375" style="1" bestFit="1" customWidth="1"/>
    <col min="10000" max="10000" width="10.19921875" style="1" customWidth="1"/>
    <col min="10001" max="10001" width="14.69921875" style="1" customWidth="1"/>
    <col min="10002" max="10002" width="11.09765625" style="1" bestFit="1" customWidth="1"/>
    <col min="10003" max="10240" width="10.19921875" style="1"/>
    <col min="10241" max="10241" width="3.19921875" style="1" customWidth="1"/>
    <col min="10242" max="10242" width="39.8984375" style="1" bestFit="1" customWidth="1"/>
    <col min="10243" max="10243" width="27" style="1" customWidth="1"/>
    <col min="10244" max="10244" width="7.19921875" style="1" bestFit="1" customWidth="1"/>
    <col min="10245" max="10245" width="12.09765625" style="1" customWidth="1"/>
    <col min="10246" max="10246" width="10.69921875" style="1" customWidth="1"/>
    <col min="10247" max="10247" width="11.3984375" style="1" bestFit="1" customWidth="1"/>
    <col min="10248" max="10248" width="10.69921875" style="1" customWidth="1"/>
    <col min="10249" max="10250" width="0" style="1" hidden="1" customWidth="1"/>
    <col min="10251" max="10252" width="9.3984375" style="1" customWidth="1"/>
    <col min="10253" max="10253" width="11.3984375" style="1" bestFit="1" customWidth="1"/>
    <col min="10254" max="10254" width="10.69921875" style="1" customWidth="1"/>
    <col min="10255" max="10255" width="11.3984375" style="1" bestFit="1" customWidth="1"/>
    <col min="10256" max="10256" width="10.19921875" style="1" customWidth="1"/>
    <col min="10257" max="10257" width="14.69921875" style="1" customWidth="1"/>
    <col min="10258" max="10258" width="11.09765625" style="1" bestFit="1" customWidth="1"/>
    <col min="10259" max="10496" width="10.19921875" style="1"/>
    <col min="10497" max="10497" width="3.19921875" style="1" customWidth="1"/>
    <col min="10498" max="10498" width="39.8984375" style="1" bestFit="1" customWidth="1"/>
    <col min="10499" max="10499" width="27" style="1" customWidth="1"/>
    <col min="10500" max="10500" width="7.19921875" style="1" bestFit="1" customWidth="1"/>
    <col min="10501" max="10501" width="12.09765625" style="1" customWidth="1"/>
    <col min="10502" max="10502" width="10.69921875" style="1" customWidth="1"/>
    <col min="10503" max="10503" width="11.3984375" style="1" bestFit="1" customWidth="1"/>
    <col min="10504" max="10504" width="10.69921875" style="1" customWidth="1"/>
    <col min="10505" max="10506" width="0" style="1" hidden="1" customWidth="1"/>
    <col min="10507" max="10508" width="9.3984375" style="1" customWidth="1"/>
    <col min="10509" max="10509" width="11.3984375" style="1" bestFit="1" customWidth="1"/>
    <col min="10510" max="10510" width="10.69921875" style="1" customWidth="1"/>
    <col min="10511" max="10511" width="11.3984375" style="1" bestFit="1" customWidth="1"/>
    <col min="10512" max="10512" width="10.19921875" style="1" customWidth="1"/>
    <col min="10513" max="10513" width="14.69921875" style="1" customWidth="1"/>
    <col min="10514" max="10514" width="11.09765625" style="1" bestFit="1" customWidth="1"/>
    <col min="10515" max="10752" width="10.19921875" style="1"/>
    <col min="10753" max="10753" width="3.19921875" style="1" customWidth="1"/>
    <col min="10754" max="10754" width="39.8984375" style="1" bestFit="1" customWidth="1"/>
    <col min="10755" max="10755" width="27" style="1" customWidth="1"/>
    <col min="10756" max="10756" width="7.19921875" style="1" bestFit="1" customWidth="1"/>
    <col min="10757" max="10757" width="12.09765625" style="1" customWidth="1"/>
    <col min="10758" max="10758" width="10.69921875" style="1" customWidth="1"/>
    <col min="10759" max="10759" width="11.3984375" style="1" bestFit="1" customWidth="1"/>
    <col min="10760" max="10760" width="10.69921875" style="1" customWidth="1"/>
    <col min="10761" max="10762" width="0" style="1" hidden="1" customWidth="1"/>
    <col min="10763" max="10764" width="9.3984375" style="1" customWidth="1"/>
    <col min="10765" max="10765" width="11.3984375" style="1" bestFit="1" customWidth="1"/>
    <col min="10766" max="10766" width="10.69921875" style="1" customWidth="1"/>
    <col min="10767" max="10767" width="11.3984375" style="1" bestFit="1" customWidth="1"/>
    <col min="10768" max="10768" width="10.19921875" style="1" customWidth="1"/>
    <col min="10769" max="10769" width="14.69921875" style="1" customWidth="1"/>
    <col min="10770" max="10770" width="11.09765625" style="1" bestFit="1" customWidth="1"/>
    <col min="10771" max="11008" width="10.19921875" style="1"/>
    <col min="11009" max="11009" width="3.19921875" style="1" customWidth="1"/>
    <col min="11010" max="11010" width="39.8984375" style="1" bestFit="1" customWidth="1"/>
    <col min="11011" max="11011" width="27" style="1" customWidth="1"/>
    <col min="11012" max="11012" width="7.19921875" style="1" bestFit="1" customWidth="1"/>
    <col min="11013" max="11013" width="12.09765625" style="1" customWidth="1"/>
    <col min="11014" max="11014" width="10.69921875" style="1" customWidth="1"/>
    <col min="11015" max="11015" width="11.3984375" style="1" bestFit="1" customWidth="1"/>
    <col min="11016" max="11016" width="10.69921875" style="1" customWidth="1"/>
    <col min="11017" max="11018" width="0" style="1" hidden="1" customWidth="1"/>
    <col min="11019" max="11020" width="9.3984375" style="1" customWidth="1"/>
    <col min="11021" max="11021" width="11.3984375" style="1" bestFit="1" customWidth="1"/>
    <col min="11022" max="11022" width="10.69921875" style="1" customWidth="1"/>
    <col min="11023" max="11023" width="11.3984375" style="1" bestFit="1" customWidth="1"/>
    <col min="11024" max="11024" width="10.19921875" style="1" customWidth="1"/>
    <col min="11025" max="11025" width="14.69921875" style="1" customWidth="1"/>
    <col min="11026" max="11026" width="11.09765625" style="1" bestFit="1" customWidth="1"/>
    <col min="11027" max="11264" width="10.19921875" style="1"/>
    <col min="11265" max="11265" width="3.19921875" style="1" customWidth="1"/>
    <col min="11266" max="11266" width="39.8984375" style="1" bestFit="1" customWidth="1"/>
    <col min="11267" max="11267" width="27" style="1" customWidth="1"/>
    <col min="11268" max="11268" width="7.19921875" style="1" bestFit="1" customWidth="1"/>
    <col min="11269" max="11269" width="12.09765625" style="1" customWidth="1"/>
    <col min="11270" max="11270" width="10.69921875" style="1" customWidth="1"/>
    <col min="11271" max="11271" width="11.3984375" style="1" bestFit="1" customWidth="1"/>
    <col min="11272" max="11272" width="10.69921875" style="1" customWidth="1"/>
    <col min="11273" max="11274" width="0" style="1" hidden="1" customWidth="1"/>
    <col min="11275" max="11276" width="9.3984375" style="1" customWidth="1"/>
    <col min="11277" max="11277" width="11.3984375" style="1" bestFit="1" customWidth="1"/>
    <col min="11278" max="11278" width="10.69921875" style="1" customWidth="1"/>
    <col min="11279" max="11279" width="11.3984375" style="1" bestFit="1" customWidth="1"/>
    <col min="11280" max="11280" width="10.19921875" style="1" customWidth="1"/>
    <col min="11281" max="11281" width="14.69921875" style="1" customWidth="1"/>
    <col min="11282" max="11282" width="11.09765625" style="1" bestFit="1" customWidth="1"/>
    <col min="11283" max="11520" width="10.19921875" style="1"/>
    <col min="11521" max="11521" width="3.19921875" style="1" customWidth="1"/>
    <col min="11522" max="11522" width="39.8984375" style="1" bestFit="1" customWidth="1"/>
    <col min="11523" max="11523" width="27" style="1" customWidth="1"/>
    <col min="11524" max="11524" width="7.19921875" style="1" bestFit="1" customWidth="1"/>
    <col min="11525" max="11525" width="12.09765625" style="1" customWidth="1"/>
    <col min="11526" max="11526" width="10.69921875" style="1" customWidth="1"/>
    <col min="11527" max="11527" width="11.3984375" style="1" bestFit="1" customWidth="1"/>
    <col min="11528" max="11528" width="10.69921875" style="1" customWidth="1"/>
    <col min="11529" max="11530" width="0" style="1" hidden="1" customWidth="1"/>
    <col min="11531" max="11532" width="9.3984375" style="1" customWidth="1"/>
    <col min="11533" max="11533" width="11.3984375" style="1" bestFit="1" customWidth="1"/>
    <col min="11534" max="11534" width="10.69921875" style="1" customWidth="1"/>
    <col min="11535" max="11535" width="11.3984375" style="1" bestFit="1" customWidth="1"/>
    <col min="11536" max="11536" width="10.19921875" style="1" customWidth="1"/>
    <col min="11537" max="11537" width="14.69921875" style="1" customWidth="1"/>
    <col min="11538" max="11538" width="11.09765625" style="1" bestFit="1" customWidth="1"/>
    <col min="11539" max="11776" width="10.19921875" style="1"/>
    <col min="11777" max="11777" width="3.19921875" style="1" customWidth="1"/>
    <col min="11778" max="11778" width="39.8984375" style="1" bestFit="1" customWidth="1"/>
    <col min="11779" max="11779" width="27" style="1" customWidth="1"/>
    <col min="11780" max="11780" width="7.19921875" style="1" bestFit="1" customWidth="1"/>
    <col min="11781" max="11781" width="12.09765625" style="1" customWidth="1"/>
    <col min="11782" max="11782" width="10.69921875" style="1" customWidth="1"/>
    <col min="11783" max="11783" width="11.3984375" style="1" bestFit="1" customWidth="1"/>
    <col min="11784" max="11784" width="10.69921875" style="1" customWidth="1"/>
    <col min="11785" max="11786" width="0" style="1" hidden="1" customWidth="1"/>
    <col min="11787" max="11788" width="9.3984375" style="1" customWidth="1"/>
    <col min="11789" max="11789" width="11.3984375" style="1" bestFit="1" customWidth="1"/>
    <col min="11790" max="11790" width="10.69921875" style="1" customWidth="1"/>
    <col min="11791" max="11791" width="11.3984375" style="1" bestFit="1" customWidth="1"/>
    <col min="11792" max="11792" width="10.19921875" style="1" customWidth="1"/>
    <col min="11793" max="11793" width="14.69921875" style="1" customWidth="1"/>
    <col min="11794" max="11794" width="11.09765625" style="1" bestFit="1" customWidth="1"/>
    <col min="11795" max="12032" width="10.19921875" style="1"/>
    <col min="12033" max="12033" width="3.19921875" style="1" customWidth="1"/>
    <col min="12034" max="12034" width="39.8984375" style="1" bestFit="1" customWidth="1"/>
    <col min="12035" max="12035" width="27" style="1" customWidth="1"/>
    <col min="12036" max="12036" width="7.19921875" style="1" bestFit="1" customWidth="1"/>
    <col min="12037" max="12037" width="12.09765625" style="1" customWidth="1"/>
    <col min="12038" max="12038" width="10.69921875" style="1" customWidth="1"/>
    <col min="12039" max="12039" width="11.3984375" style="1" bestFit="1" customWidth="1"/>
    <col min="12040" max="12040" width="10.69921875" style="1" customWidth="1"/>
    <col min="12041" max="12042" width="0" style="1" hidden="1" customWidth="1"/>
    <col min="12043" max="12044" width="9.3984375" style="1" customWidth="1"/>
    <col min="12045" max="12045" width="11.3984375" style="1" bestFit="1" customWidth="1"/>
    <col min="12046" max="12046" width="10.69921875" style="1" customWidth="1"/>
    <col min="12047" max="12047" width="11.3984375" style="1" bestFit="1" customWidth="1"/>
    <col min="12048" max="12048" width="10.19921875" style="1" customWidth="1"/>
    <col min="12049" max="12049" width="14.69921875" style="1" customWidth="1"/>
    <col min="12050" max="12050" width="11.09765625" style="1" bestFit="1" customWidth="1"/>
    <col min="12051" max="12288" width="10.19921875" style="1"/>
    <col min="12289" max="12289" width="3.19921875" style="1" customWidth="1"/>
    <col min="12290" max="12290" width="39.8984375" style="1" bestFit="1" customWidth="1"/>
    <col min="12291" max="12291" width="27" style="1" customWidth="1"/>
    <col min="12292" max="12292" width="7.19921875" style="1" bestFit="1" customWidth="1"/>
    <col min="12293" max="12293" width="12.09765625" style="1" customWidth="1"/>
    <col min="12294" max="12294" width="10.69921875" style="1" customWidth="1"/>
    <col min="12295" max="12295" width="11.3984375" style="1" bestFit="1" customWidth="1"/>
    <col min="12296" max="12296" width="10.69921875" style="1" customWidth="1"/>
    <col min="12297" max="12298" width="0" style="1" hidden="1" customWidth="1"/>
    <col min="12299" max="12300" width="9.3984375" style="1" customWidth="1"/>
    <col min="12301" max="12301" width="11.3984375" style="1" bestFit="1" customWidth="1"/>
    <col min="12302" max="12302" width="10.69921875" style="1" customWidth="1"/>
    <col min="12303" max="12303" width="11.3984375" style="1" bestFit="1" customWidth="1"/>
    <col min="12304" max="12304" width="10.19921875" style="1" customWidth="1"/>
    <col min="12305" max="12305" width="14.69921875" style="1" customWidth="1"/>
    <col min="12306" max="12306" width="11.09765625" style="1" bestFit="1" customWidth="1"/>
    <col min="12307" max="12544" width="10.19921875" style="1"/>
    <col min="12545" max="12545" width="3.19921875" style="1" customWidth="1"/>
    <col min="12546" max="12546" width="39.8984375" style="1" bestFit="1" customWidth="1"/>
    <col min="12547" max="12547" width="27" style="1" customWidth="1"/>
    <col min="12548" max="12548" width="7.19921875" style="1" bestFit="1" customWidth="1"/>
    <col min="12549" max="12549" width="12.09765625" style="1" customWidth="1"/>
    <col min="12550" max="12550" width="10.69921875" style="1" customWidth="1"/>
    <col min="12551" max="12551" width="11.3984375" style="1" bestFit="1" customWidth="1"/>
    <col min="12552" max="12552" width="10.69921875" style="1" customWidth="1"/>
    <col min="12553" max="12554" width="0" style="1" hidden="1" customWidth="1"/>
    <col min="12555" max="12556" width="9.3984375" style="1" customWidth="1"/>
    <col min="12557" max="12557" width="11.3984375" style="1" bestFit="1" customWidth="1"/>
    <col min="12558" max="12558" width="10.69921875" style="1" customWidth="1"/>
    <col min="12559" max="12559" width="11.3984375" style="1" bestFit="1" customWidth="1"/>
    <col min="12560" max="12560" width="10.19921875" style="1" customWidth="1"/>
    <col min="12561" max="12561" width="14.69921875" style="1" customWidth="1"/>
    <col min="12562" max="12562" width="11.09765625" style="1" bestFit="1" customWidth="1"/>
    <col min="12563" max="12800" width="10.19921875" style="1"/>
    <col min="12801" max="12801" width="3.19921875" style="1" customWidth="1"/>
    <col min="12802" max="12802" width="39.8984375" style="1" bestFit="1" customWidth="1"/>
    <col min="12803" max="12803" width="27" style="1" customWidth="1"/>
    <col min="12804" max="12804" width="7.19921875" style="1" bestFit="1" customWidth="1"/>
    <col min="12805" max="12805" width="12.09765625" style="1" customWidth="1"/>
    <col min="12806" max="12806" width="10.69921875" style="1" customWidth="1"/>
    <col min="12807" max="12807" width="11.3984375" style="1" bestFit="1" customWidth="1"/>
    <col min="12808" max="12808" width="10.69921875" style="1" customWidth="1"/>
    <col min="12809" max="12810" width="0" style="1" hidden="1" customWidth="1"/>
    <col min="12811" max="12812" width="9.3984375" style="1" customWidth="1"/>
    <col min="12813" max="12813" width="11.3984375" style="1" bestFit="1" customWidth="1"/>
    <col min="12814" max="12814" width="10.69921875" style="1" customWidth="1"/>
    <col min="12815" max="12815" width="11.3984375" style="1" bestFit="1" customWidth="1"/>
    <col min="12816" max="12816" width="10.19921875" style="1" customWidth="1"/>
    <col min="12817" max="12817" width="14.69921875" style="1" customWidth="1"/>
    <col min="12818" max="12818" width="11.09765625" style="1" bestFit="1" customWidth="1"/>
    <col min="12819" max="13056" width="10.19921875" style="1"/>
    <col min="13057" max="13057" width="3.19921875" style="1" customWidth="1"/>
    <col min="13058" max="13058" width="39.8984375" style="1" bestFit="1" customWidth="1"/>
    <col min="13059" max="13059" width="27" style="1" customWidth="1"/>
    <col min="13060" max="13060" width="7.19921875" style="1" bestFit="1" customWidth="1"/>
    <col min="13061" max="13061" width="12.09765625" style="1" customWidth="1"/>
    <col min="13062" max="13062" width="10.69921875" style="1" customWidth="1"/>
    <col min="13063" max="13063" width="11.3984375" style="1" bestFit="1" customWidth="1"/>
    <col min="13064" max="13064" width="10.69921875" style="1" customWidth="1"/>
    <col min="13065" max="13066" width="0" style="1" hidden="1" customWidth="1"/>
    <col min="13067" max="13068" width="9.3984375" style="1" customWidth="1"/>
    <col min="13069" max="13069" width="11.3984375" style="1" bestFit="1" customWidth="1"/>
    <col min="13070" max="13070" width="10.69921875" style="1" customWidth="1"/>
    <col min="13071" max="13071" width="11.3984375" style="1" bestFit="1" customWidth="1"/>
    <col min="13072" max="13072" width="10.19921875" style="1" customWidth="1"/>
    <col min="13073" max="13073" width="14.69921875" style="1" customWidth="1"/>
    <col min="13074" max="13074" width="11.09765625" style="1" bestFit="1" customWidth="1"/>
    <col min="13075" max="13312" width="10.19921875" style="1"/>
    <col min="13313" max="13313" width="3.19921875" style="1" customWidth="1"/>
    <col min="13314" max="13314" width="39.8984375" style="1" bestFit="1" customWidth="1"/>
    <col min="13315" max="13315" width="27" style="1" customWidth="1"/>
    <col min="13316" max="13316" width="7.19921875" style="1" bestFit="1" customWidth="1"/>
    <col min="13317" max="13317" width="12.09765625" style="1" customWidth="1"/>
    <col min="13318" max="13318" width="10.69921875" style="1" customWidth="1"/>
    <col min="13319" max="13319" width="11.3984375" style="1" bestFit="1" customWidth="1"/>
    <col min="13320" max="13320" width="10.69921875" style="1" customWidth="1"/>
    <col min="13321" max="13322" width="0" style="1" hidden="1" customWidth="1"/>
    <col min="13323" max="13324" width="9.3984375" style="1" customWidth="1"/>
    <col min="13325" max="13325" width="11.3984375" style="1" bestFit="1" customWidth="1"/>
    <col min="13326" max="13326" width="10.69921875" style="1" customWidth="1"/>
    <col min="13327" max="13327" width="11.3984375" style="1" bestFit="1" customWidth="1"/>
    <col min="13328" max="13328" width="10.19921875" style="1" customWidth="1"/>
    <col min="13329" max="13329" width="14.69921875" style="1" customWidth="1"/>
    <col min="13330" max="13330" width="11.09765625" style="1" bestFit="1" customWidth="1"/>
    <col min="13331" max="13568" width="10.19921875" style="1"/>
    <col min="13569" max="13569" width="3.19921875" style="1" customWidth="1"/>
    <col min="13570" max="13570" width="39.8984375" style="1" bestFit="1" customWidth="1"/>
    <col min="13571" max="13571" width="27" style="1" customWidth="1"/>
    <col min="13572" max="13572" width="7.19921875" style="1" bestFit="1" customWidth="1"/>
    <col min="13573" max="13573" width="12.09765625" style="1" customWidth="1"/>
    <col min="13574" max="13574" width="10.69921875" style="1" customWidth="1"/>
    <col min="13575" max="13575" width="11.3984375" style="1" bestFit="1" customWidth="1"/>
    <col min="13576" max="13576" width="10.69921875" style="1" customWidth="1"/>
    <col min="13577" max="13578" width="0" style="1" hidden="1" customWidth="1"/>
    <col min="13579" max="13580" width="9.3984375" style="1" customWidth="1"/>
    <col min="13581" max="13581" width="11.3984375" style="1" bestFit="1" customWidth="1"/>
    <col min="13582" max="13582" width="10.69921875" style="1" customWidth="1"/>
    <col min="13583" max="13583" width="11.3984375" style="1" bestFit="1" customWidth="1"/>
    <col min="13584" max="13584" width="10.19921875" style="1" customWidth="1"/>
    <col min="13585" max="13585" width="14.69921875" style="1" customWidth="1"/>
    <col min="13586" max="13586" width="11.09765625" style="1" bestFit="1" customWidth="1"/>
    <col min="13587" max="13824" width="10.19921875" style="1"/>
    <col min="13825" max="13825" width="3.19921875" style="1" customWidth="1"/>
    <col min="13826" max="13826" width="39.8984375" style="1" bestFit="1" customWidth="1"/>
    <col min="13827" max="13827" width="27" style="1" customWidth="1"/>
    <col min="13828" max="13828" width="7.19921875" style="1" bestFit="1" customWidth="1"/>
    <col min="13829" max="13829" width="12.09765625" style="1" customWidth="1"/>
    <col min="13830" max="13830" width="10.69921875" style="1" customWidth="1"/>
    <col min="13831" max="13831" width="11.3984375" style="1" bestFit="1" customWidth="1"/>
    <col min="13832" max="13832" width="10.69921875" style="1" customWidth="1"/>
    <col min="13833" max="13834" width="0" style="1" hidden="1" customWidth="1"/>
    <col min="13835" max="13836" width="9.3984375" style="1" customWidth="1"/>
    <col min="13837" max="13837" width="11.3984375" style="1" bestFit="1" customWidth="1"/>
    <col min="13838" max="13838" width="10.69921875" style="1" customWidth="1"/>
    <col min="13839" max="13839" width="11.3984375" style="1" bestFit="1" customWidth="1"/>
    <col min="13840" max="13840" width="10.19921875" style="1" customWidth="1"/>
    <col min="13841" max="13841" width="14.69921875" style="1" customWidth="1"/>
    <col min="13842" max="13842" width="11.09765625" style="1" bestFit="1" customWidth="1"/>
    <col min="13843" max="14080" width="10.19921875" style="1"/>
    <col min="14081" max="14081" width="3.19921875" style="1" customWidth="1"/>
    <col min="14082" max="14082" width="39.8984375" style="1" bestFit="1" customWidth="1"/>
    <col min="14083" max="14083" width="27" style="1" customWidth="1"/>
    <col min="14084" max="14084" width="7.19921875" style="1" bestFit="1" customWidth="1"/>
    <col min="14085" max="14085" width="12.09765625" style="1" customWidth="1"/>
    <col min="14086" max="14086" width="10.69921875" style="1" customWidth="1"/>
    <col min="14087" max="14087" width="11.3984375" style="1" bestFit="1" customWidth="1"/>
    <col min="14088" max="14088" width="10.69921875" style="1" customWidth="1"/>
    <col min="14089" max="14090" width="0" style="1" hidden="1" customWidth="1"/>
    <col min="14091" max="14092" width="9.3984375" style="1" customWidth="1"/>
    <col min="14093" max="14093" width="11.3984375" style="1" bestFit="1" customWidth="1"/>
    <col min="14094" max="14094" width="10.69921875" style="1" customWidth="1"/>
    <col min="14095" max="14095" width="11.3984375" style="1" bestFit="1" customWidth="1"/>
    <col min="14096" max="14096" width="10.19921875" style="1" customWidth="1"/>
    <col min="14097" max="14097" width="14.69921875" style="1" customWidth="1"/>
    <col min="14098" max="14098" width="11.09765625" style="1" bestFit="1" customWidth="1"/>
    <col min="14099" max="14336" width="10.19921875" style="1"/>
    <col min="14337" max="14337" width="3.19921875" style="1" customWidth="1"/>
    <col min="14338" max="14338" width="39.8984375" style="1" bestFit="1" customWidth="1"/>
    <col min="14339" max="14339" width="27" style="1" customWidth="1"/>
    <col min="14340" max="14340" width="7.19921875" style="1" bestFit="1" customWidth="1"/>
    <col min="14341" max="14341" width="12.09765625" style="1" customWidth="1"/>
    <col min="14342" max="14342" width="10.69921875" style="1" customWidth="1"/>
    <col min="14343" max="14343" width="11.3984375" style="1" bestFit="1" customWidth="1"/>
    <col min="14344" max="14344" width="10.69921875" style="1" customWidth="1"/>
    <col min="14345" max="14346" width="0" style="1" hidden="1" customWidth="1"/>
    <col min="14347" max="14348" width="9.3984375" style="1" customWidth="1"/>
    <col min="14349" max="14349" width="11.3984375" style="1" bestFit="1" customWidth="1"/>
    <col min="14350" max="14350" width="10.69921875" style="1" customWidth="1"/>
    <col min="14351" max="14351" width="11.3984375" style="1" bestFit="1" customWidth="1"/>
    <col min="14352" max="14352" width="10.19921875" style="1" customWidth="1"/>
    <col min="14353" max="14353" width="14.69921875" style="1" customWidth="1"/>
    <col min="14354" max="14354" width="11.09765625" style="1" bestFit="1" customWidth="1"/>
    <col min="14355" max="14592" width="10.19921875" style="1"/>
    <col min="14593" max="14593" width="3.19921875" style="1" customWidth="1"/>
    <col min="14594" max="14594" width="39.8984375" style="1" bestFit="1" customWidth="1"/>
    <col min="14595" max="14595" width="27" style="1" customWidth="1"/>
    <col min="14596" max="14596" width="7.19921875" style="1" bestFit="1" customWidth="1"/>
    <col min="14597" max="14597" width="12.09765625" style="1" customWidth="1"/>
    <col min="14598" max="14598" width="10.69921875" style="1" customWidth="1"/>
    <col min="14599" max="14599" width="11.3984375" style="1" bestFit="1" customWidth="1"/>
    <col min="14600" max="14600" width="10.69921875" style="1" customWidth="1"/>
    <col min="14601" max="14602" width="0" style="1" hidden="1" customWidth="1"/>
    <col min="14603" max="14604" width="9.3984375" style="1" customWidth="1"/>
    <col min="14605" max="14605" width="11.3984375" style="1" bestFit="1" customWidth="1"/>
    <col min="14606" max="14606" width="10.69921875" style="1" customWidth="1"/>
    <col min="14607" max="14607" width="11.3984375" style="1" bestFit="1" customWidth="1"/>
    <col min="14608" max="14608" width="10.19921875" style="1" customWidth="1"/>
    <col min="14609" max="14609" width="14.69921875" style="1" customWidth="1"/>
    <col min="14610" max="14610" width="11.09765625" style="1" bestFit="1" customWidth="1"/>
    <col min="14611" max="14848" width="10.19921875" style="1"/>
    <col min="14849" max="14849" width="3.19921875" style="1" customWidth="1"/>
    <col min="14850" max="14850" width="39.8984375" style="1" bestFit="1" customWidth="1"/>
    <col min="14851" max="14851" width="27" style="1" customWidth="1"/>
    <col min="14852" max="14852" width="7.19921875" style="1" bestFit="1" customWidth="1"/>
    <col min="14853" max="14853" width="12.09765625" style="1" customWidth="1"/>
    <col min="14854" max="14854" width="10.69921875" style="1" customWidth="1"/>
    <col min="14855" max="14855" width="11.3984375" style="1" bestFit="1" customWidth="1"/>
    <col min="14856" max="14856" width="10.69921875" style="1" customWidth="1"/>
    <col min="14857" max="14858" width="0" style="1" hidden="1" customWidth="1"/>
    <col min="14859" max="14860" width="9.3984375" style="1" customWidth="1"/>
    <col min="14861" max="14861" width="11.3984375" style="1" bestFit="1" customWidth="1"/>
    <col min="14862" max="14862" width="10.69921875" style="1" customWidth="1"/>
    <col min="14863" max="14863" width="11.3984375" style="1" bestFit="1" customWidth="1"/>
    <col min="14864" max="14864" width="10.19921875" style="1" customWidth="1"/>
    <col min="14865" max="14865" width="14.69921875" style="1" customWidth="1"/>
    <col min="14866" max="14866" width="11.09765625" style="1" bestFit="1" customWidth="1"/>
    <col min="14867" max="15104" width="10.19921875" style="1"/>
    <col min="15105" max="15105" width="3.19921875" style="1" customWidth="1"/>
    <col min="15106" max="15106" width="39.8984375" style="1" bestFit="1" customWidth="1"/>
    <col min="15107" max="15107" width="27" style="1" customWidth="1"/>
    <col min="15108" max="15108" width="7.19921875" style="1" bestFit="1" customWidth="1"/>
    <col min="15109" max="15109" width="12.09765625" style="1" customWidth="1"/>
    <col min="15110" max="15110" width="10.69921875" style="1" customWidth="1"/>
    <col min="15111" max="15111" width="11.3984375" style="1" bestFit="1" customWidth="1"/>
    <col min="15112" max="15112" width="10.69921875" style="1" customWidth="1"/>
    <col min="15113" max="15114" width="0" style="1" hidden="1" customWidth="1"/>
    <col min="15115" max="15116" width="9.3984375" style="1" customWidth="1"/>
    <col min="15117" max="15117" width="11.3984375" style="1" bestFit="1" customWidth="1"/>
    <col min="15118" max="15118" width="10.69921875" style="1" customWidth="1"/>
    <col min="15119" max="15119" width="11.3984375" style="1" bestFit="1" customWidth="1"/>
    <col min="15120" max="15120" width="10.19921875" style="1" customWidth="1"/>
    <col min="15121" max="15121" width="14.69921875" style="1" customWidth="1"/>
    <col min="15122" max="15122" width="11.09765625" style="1" bestFit="1" customWidth="1"/>
    <col min="15123" max="15360" width="10.19921875" style="1"/>
    <col min="15361" max="15361" width="3.19921875" style="1" customWidth="1"/>
    <col min="15362" max="15362" width="39.8984375" style="1" bestFit="1" customWidth="1"/>
    <col min="15363" max="15363" width="27" style="1" customWidth="1"/>
    <col min="15364" max="15364" width="7.19921875" style="1" bestFit="1" customWidth="1"/>
    <col min="15365" max="15365" width="12.09765625" style="1" customWidth="1"/>
    <col min="15366" max="15366" width="10.69921875" style="1" customWidth="1"/>
    <col min="15367" max="15367" width="11.3984375" style="1" bestFit="1" customWidth="1"/>
    <col min="15368" max="15368" width="10.69921875" style="1" customWidth="1"/>
    <col min="15369" max="15370" width="0" style="1" hidden="1" customWidth="1"/>
    <col min="15371" max="15372" width="9.3984375" style="1" customWidth="1"/>
    <col min="15373" max="15373" width="11.3984375" style="1" bestFit="1" customWidth="1"/>
    <col min="15374" max="15374" width="10.69921875" style="1" customWidth="1"/>
    <col min="15375" max="15375" width="11.3984375" style="1" bestFit="1" customWidth="1"/>
    <col min="15376" max="15376" width="10.19921875" style="1" customWidth="1"/>
    <col min="15377" max="15377" width="14.69921875" style="1" customWidth="1"/>
    <col min="15378" max="15378" width="11.09765625" style="1" bestFit="1" customWidth="1"/>
    <col min="15379" max="15616" width="10.19921875" style="1"/>
    <col min="15617" max="15617" width="3.19921875" style="1" customWidth="1"/>
    <col min="15618" max="15618" width="39.8984375" style="1" bestFit="1" customWidth="1"/>
    <col min="15619" max="15619" width="27" style="1" customWidth="1"/>
    <col min="15620" max="15620" width="7.19921875" style="1" bestFit="1" customWidth="1"/>
    <col min="15621" max="15621" width="12.09765625" style="1" customWidth="1"/>
    <col min="15622" max="15622" width="10.69921875" style="1" customWidth="1"/>
    <col min="15623" max="15623" width="11.3984375" style="1" bestFit="1" customWidth="1"/>
    <col min="15624" max="15624" width="10.69921875" style="1" customWidth="1"/>
    <col min="15625" max="15626" width="0" style="1" hidden="1" customWidth="1"/>
    <col min="15627" max="15628" width="9.3984375" style="1" customWidth="1"/>
    <col min="15629" max="15629" width="11.3984375" style="1" bestFit="1" customWidth="1"/>
    <col min="15630" max="15630" width="10.69921875" style="1" customWidth="1"/>
    <col min="15631" max="15631" width="11.3984375" style="1" bestFit="1" customWidth="1"/>
    <col min="15632" max="15632" width="10.19921875" style="1" customWidth="1"/>
    <col min="15633" max="15633" width="14.69921875" style="1" customWidth="1"/>
    <col min="15634" max="15634" width="11.09765625" style="1" bestFit="1" customWidth="1"/>
    <col min="15635" max="15872" width="10.19921875" style="1"/>
    <col min="15873" max="15873" width="3.19921875" style="1" customWidth="1"/>
    <col min="15874" max="15874" width="39.8984375" style="1" bestFit="1" customWidth="1"/>
    <col min="15875" max="15875" width="27" style="1" customWidth="1"/>
    <col min="15876" max="15876" width="7.19921875" style="1" bestFit="1" customWidth="1"/>
    <col min="15877" max="15877" width="12.09765625" style="1" customWidth="1"/>
    <col min="15878" max="15878" width="10.69921875" style="1" customWidth="1"/>
    <col min="15879" max="15879" width="11.3984375" style="1" bestFit="1" customWidth="1"/>
    <col min="15880" max="15880" width="10.69921875" style="1" customWidth="1"/>
    <col min="15881" max="15882" width="0" style="1" hidden="1" customWidth="1"/>
    <col min="15883" max="15884" width="9.3984375" style="1" customWidth="1"/>
    <col min="15885" max="15885" width="11.3984375" style="1" bestFit="1" customWidth="1"/>
    <col min="15886" max="15886" width="10.69921875" style="1" customWidth="1"/>
    <col min="15887" max="15887" width="11.3984375" style="1" bestFit="1" customWidth="1"/>
    <col min="15888" max="15888" width="10.19921875" style="1" customWidth="1"/>
    <col min="15889" max="15889" width="14.69921875" style="1" customWidth="1"/>
    <col min="15890" max="15890" width="11.09765625" style="1" bestFit="1" customWidth="1"/>
    <col min="15891" max="16128" width="10.19921875" style="1"/>
    <col min="16129" max="16129" width="3.19921875" style="1" customWidth="1"/>
    <col min="16130" max="16130" width="39.8984375" style="1" bestFit="1" customWidth="1"/>
    <col min="16131" max="16131" width="27" style="1" customWidth="1"/>
    <col min="16132" max="16132" width="7.19921875" style="1" bestFit="1" customWidth="1"/>
    <col min="16133" max="16133" width="12.09765625" style="1" customWidth="1"/>
    <col min="16134" max="16134" width="10.69921875" style="1" customWidth="1"/>
    <col min="16135" max="16135" width="11.3984375" style="1" bestFit="1" customWidth="1"/>
    <col min="16136" max="16136" width="10.69921875" style="1" customWidth="1"/>
    <col min="16137" max="16138" width="0" style="1" hidden="1" customWidth="1"/>
    <col min="16139" max="16140" width="9.3984375" style="1" customWidth="1"/>
    <col min="16141" max="16141" width="11.3984375" style="1" bestFit="1" customWidth="1"/>
    <col min="16142" max="16142" width="10.69921875" style="1" customWidth="1"/>
    <col min="16143" max="16143" width="11.3984375" style="1" bestFit="1" customWidth="1"/>
    <col min="16144" max="16144" width="10.19921875" style="1" customWidth="1"/>
    <col min="16145" max="16145" width="14.69921875" style="1" customWidth="1"/>
    <col min="16146" max="16146" width="11.09765625" style="1" bestFit="1" customWidth="1"/>
    <col min="16147" max="16384" width="10.19921875" style="1"/>
  </cols>
  <sheetData>
    <row r="1" spans="1:17" ht="16.2" hidden="1" customHeight="1" x14ac:dyDescent="0.25">
      <c r="B1" s="2" t="s">
        <v>0</v>
      </c>
      <c r="C1" s="3" t="s">
        <v>9</v>
      </c>
      <c r="E1" s="93" t="str">
        <f ca="1">SUBSTITUTE(SUBSTITUTE(LEFT(CELL("filename",A1),FIND("]",CELL("filename",A1))),"[",""),"]","")</f>
        <v>\\hgroup.intra\user\fcauet\fr\Documents\Fabrice Cauet\ETUDE FICHIER SUIVI DOSSIER CHANTIER CLIENT\TEST SUIVI 26_11_2018.xlsm</v>
      </c>
      <c r="F1" s="93"/>
      <c r="G1" s="94"/>
      <c r="H1" s="95"/>
      <c r="I1" s="93"/>
      <c r="J1" s="96"/>
    </row>
    <row r="2" spans="1:17" ht="15" hidden="1" customHeight="1" x14ac:dyDescent="0.25">
      <c r="B2" s="2" t="s">
        <v>1</v>
      </c>
      <c r="C2" s="3" t="s">
        <v>77</v>
      </c>
      <c r="E2" s="5"/>
      <c r="F2" s="9">
        <f>VLOOKUP("Total affaire",B17:I120,6,0)</f>
        <v>200000</v>
      </c>
      <c r="G2" s="9"/>
      <c r="H2" s="5"/>
    </row>
    <row r="3" spans="1:17" ht="15" hidden="1" customHeight="1" x14ac:dyDescent="0.25">
      <c r="B3" s="2" t="s">
        <v>4</v>
      </c>
      <c r="C3" s="3" t="s">
        <v>76</v>
      </c>
      <c r="E3" s="5"/>
      <c r="F3" s="9"/>
      <c r="G3" s="9"/>
      <c r="H3" s="5"/>
    </row>
    <row r="4" spans="1:17" ht="15" hidden="1" customHeight="1" x14ac:dyDescent="0.25">
      <c r="B4" s="2" t="s">
        <v>7</v>
      </c>
      <c r="C4" s="3" t="s">
        <v>2</v>
      </c>
      <c r="E4" s="5"/>
      <c r="F4" s="9"/>
      <c r="G4" s="9"/>
      <c r="H4" s="5"/>
    </row>
    <row r="5" spans="1:17" ht="15" hidden="1" customHeight="1" x14ac:dyDescent="0.25">
      <c r="B5" s="2" t="s">
        <v>8</v>
      </c>
      <c r="C5" s="3" t="s">
        <v>73</v>
      </c>
      <c r="E5" s="5"/>
      <c r="F5" s="9"/>
      <c r="G5" s="9"/>
      <c r="H5" s="5"/>
    </row>
    <row r="6" spans="1:17" ht="15" hidden="1" customHeight="1" x14ac:dyDescent="0.25">
      <c r="B6" s="2" t="s">
        <v>11</v>
      </c>
      <c r="C6" s="3" t="s">
        <v>74</v>
      </c>
      <c r="E6" s="5"/>
      <c r="F6" s="9"/>
      <c r="G6" s="9"/>
      <c r="H6" s="5"/>
    </row>
    <row r="7" spans="1:17" ht="15" hidden="1" customHeight="1" x14ac:dyDescent="0.25">
      <c r="B7" s="2" t="s">
        <v>14</v>
      </c>
      <c r="C7" s="3" t="s">
        <v>5</v>
      </c>
      <c r="E7" s="5"/>
      <c r="F7" s="9"/>
      <c r="G7" s="9"/>
      <c r="H7" s="5"/>
    </row>
    <row r="8" spans="1:17" ht="15" hidden="1" customHeight="1" x14ac:dyDescent="0.25">
      <c r="B8" s="2" t="s">
        <v>16</v>
      </c>
      <c r="C8" s="3" t="s">
        <v>12</v>
      </c>
      <c r="E8" s="5"/>
      <c r="F8" s="9"/>
      <c r="G8" s="9"/>
      <c r="H8" s="5"/>
    </row>
    <row r="9" spans="1:17" ht="15" hidden="1" customHeight="1" x14ac:dyDescent="0.25">
      <c r="B9" s="2" t="s">
        <v>18</v>
      </c>
      <c r="C9" s="10"/>
      <c r="E9" s="5"/>
      <c r="F9" s="82"/>
      <c r="G9" s="9"/>
      <c r="H9" s="5"/>
    </row>
    <row r="10" spans="1:17" ht="15" hidden="1" customHeight="1" x14ac:dyDescent="0.25">
      <c r="B10" s="2" t="s">
        <v>19</v>
      </c>
      <c r="C10" s="10"/>
      <c r="E10" s="5"/>
      <c r="F10" s="9"/>
      <c r="G10" s="9"/>
      <c r="H10" s="5"/>
    </row>
    <row r="11" spans="1:17" ht="15" hidden="1" customHeight="1" thickBot="1" x14ac:dyDescent="0.3">
      <c r="B11" s="2" t="s">
        <v>20</v>
      </c>
      <c r="C11" s="10"/>
      <c r="E11" s="5"/>
      <c r="F11" s="9"/>
      <c r="G11" s="5"/>
      <c r="H11" s="5"/>
    </row>
    <row r="12" spans="1:17" ht="15" customHeight="1" thickBot="1" x14ac:dyDescent="0.3">
      <c r="B12" s="11"/>
      <c r="F12" s="5"/>
      <c r="K12" s="220" t="s">
        <v>69</v>
      </c>
      <c r="L12" s="221"/>
      <c r="M12" s="222"/>
    </row>
    <row r="13" spans="1:17" ht="21.75" customHeight="1" thickBot="1" x14ac:dyDescent="0.3">
      <c r="B13" s="218" t="str">
        <f ca="1">HYPERLINK(E1)</f>
        <v>\\hgroup.intra\user\fcauet\fr\Documents\Fabrice Cauet\ETUDE FICHIER SUIVI DOSSIER CHANTIER CLIENT\TEST SUIVI 26_11_2018.xlsm</v>
      </c>
      <c r="C13" s="219"/>
      <c r="K13" s="223">
        <f>Budgetisation!K16</f>
        <v>221</v>
      </c>
      <c r="L13" s="224"/>
      <c r="M13" s="225"/>
    </row>
    <row r="14" spans="1:17" ht="15" customHeight="1" x14ac:dyDescent="0.25">
      <c r="A14" s="12" t="s">
        <v>62</v>
      </c>
      <c r="B14" s="13"/>
      <c r="C14" s="13"/>
      <c r="D14" s="14" t="s">
        <v>21</v>
      </c>
      <c r="E14" s="81" t="str">
        <f>Budgetisation!E17</f>
        <v>Client</v>
      </c>
      <c r="F14" s="14" t="s">
        <v>22</v>
      </c>
      <c r="G14" s="226"/>
      <c r="H14" s="264"/>
      <c r="I14" s="264"/>
      <c r="J14" s="265"/>
      <c r="K14" s="74" t="s">
        <v>23</v>
      </c>
      <c r="L14" s="266" t="e">
        <f>IF(#REF!="","",#REF!)</f>
        <v>#REF!</v>
      </c>
      <c r="M14" s="267"/>
      <c r="N14" s="15" t="s">
        <v>24</v>
      </c>
      <c r="O14" s="16"/>
      <c r="P14" s="15" t="s">
        <v>25</v>
      </c>
      <c r="Q14" s="16"/>
    </row>
    <row r="15" spans="1:17" ht="8.1" customHeight="1" x14ac:dyDescent="0.25">
      <c r="A15" s="17"/>
      <c r="D15" s="18"/>
    </row>
    <row r="16" spans="1:17" ht="37.5" customHeight="1" x14ac:dyDescent="0.25">
      <c r="A16" s="257" t="s">
        <v>26</v>
      </c>
      <c r="B16" s="258"/>
      <c r="C16" s="19" t="s">
        <v>27</v>
      </c>
      <c r="D16" s="14" t="s">
        <v>28</v>
      </c>
      <c r="E16" s="15" t="s">
        <v>29</v>
      </c>
      <c r="F16" s="20" t="s">
        <v>30</v>
      </c>
      <c r="G16" s="15" t="s">
        <v>31</v>
      </c>
      <c r="H16" s="259" t="s">
        <v>32</v>
      </c>
      <c r="I16" s="260"/>
      <c r="J16" s="260"/>
      <c r="K16" s="260"/>
      <c r="L16" s="261"/>
      <c r="M16" s="262" t="s">
        <v>33</v>
      </c>
      <c r="N16" s="263"/>
      <c r="O16" s="21" t="s">
        <v>34</v>
      </c>
      <c r="P16" s="22" t="s">
        <v>35</v>
      </c>
      <c r="Q16" s="22" t="s">
        <v>36</v>
      </c>
    </row>
    <row r="17" spans="1:19" ht="42" customHeight="1" x14ac:dyDescent="0.25">
      <c r="A17" s="255" t="str">
        <f>Budgetisation!A19</f>
        <v>I</v>
      </c>
      <c r="B17" s="256"/>
      <c r="C17" s="64" t="str">
        <f>Budgetisation!C19</f>
        <v>505-555-18/21</v>
      </c>
      <c r="D17" s="70" t="str">
        <f>Budgetisation!D19</f>
        <v>C</v>
      </c>
      <c r="E17" s="71" t="str">
        <f>Budgetisation!E19</f>
        <v>Client</v>
      </c>
      <c r="F17" s="23" t="str">
        <f>IF(O17="","",1-(O17-G40)/E25)</f>
        <v/>
      </c>
      <c r="G17" s="71" t="str">
        <f>Budgetisation!G19</f>
        <v>B = Moyen</v>
      </c>
      <c r="H17" s="268">
        <f>Budgetisation!H19</f>
        <v>0</v>
      </c>
      <c r="I17" s="269"/>
      <c r="J17" s="269"/>
      <c r="K17" s="269"/>
      <c r="L17" s="270"/>
      <c r="M17" s="271"/>
      <c r="N17" s="272"/>
      <c r="O17" s="24"/>
      <c r="P17" s="23">
        <f>IF(O17="",0,(O17-G64)/G64)</f>
        <v>0</v>
      </c>
      <c r="Q17" s="25" t="e">
        <f>IF((G64*10%-O64-G64*P17)/(J45*(1-K45))&lt;0,0,(G64*10%-O64-G64*P17)/(J45*(1-K45)))</f>
        <v>#VALUE!</v>
      </c>
    </row>
    <row r="18" spans="1:19" ht="8.1" customHeight="1" x14ac:dyDescent="0.25"/>
    <row r="19" spans="1:19" s="28" customFormat="1" ht="42" customHeight="1" x14ac:dyDescent="0.25">
      <c r="A19" s="22" t="s">
        <v>37</v>
      </c>
      <c r="B19" s="22" t="s">
        <v>38</v>
      </c>
      <c r="C19" s="22" t="s">
        <v>39</v>
      </c>
      <c r="D19" s="26" t="s">
        <v>40</v>
      </c>
      <c r="E19" s="20" t="s">
        <v>41</v>
      </c>
      <c r="F19" s="21" t="s">
        <v>42</v>
      </c>
      <c r="G19" s="20" t="s">
        <v>43</v>
      </c>
      <c r="H19" s="20" t="s">
        <v>44</v>
      </c>
      <c r="I19" s="27" t="s">
        <v>45</v>
      </c>
      <c r="J19" s="20" t="s">
        <v>46</v>
      </c>
      <c r="K19" s="21" t="s">
        <v>47</v>
      </c>
      <c r="L19" s="21" t="s">
        <v>48</v>
      </c>
      <c r="M19" s="20" t="s">
        <v>49</v>
      </c>
      <c r="N19" s="20" t="s">
        <v>50</v>
      </c>
      <c r="O19" s="21" t="s">
        <v>51</v>
      </c>
      <c r="P19" s="21" t="str">
        <f>"En % du PV "&amp;P64*100&amp;"%"</f>
        <v>En % du PV 0%</v>
      </c>
      <c r="Q19" s="22" t="s">
        <v>52</v>
      </c>
      <c r="R19" s="83"/>
    </row>
    <row r="20" spans="1:19" ht="15" customHeight="1" x14ac:dyDescent="0.25">
      <c r="A20" s="29">
        <v>1</v>
      </c>
      <c r="B20" s="76"/>
      <c r="C20" s="77"/>
      <c r="D20" s="78"/>
      <c r="E20" s="79"/>
      <c r="F20" s="80"/>
      <c r="G20" s="35" t="str">
        <f>IF(E20="","",E20*(1-F20))</f>
        <v/>
      </c>
      <c r="H20" s="35" t="str">
        <f>IF(G20="","",G20/D20)</f>
        <v/>
      </c>
      <c r="I20" s="36">
        <v>1</v>
      </c>
      <c r="J20" s="35" t="str">
        <f>IF(B20="","",E20/I20)</f>
        <v/>
      </c>
      <c r="K20" s="37">
        <v>0.62</v>
      </c>
      <c r="L20" s="38"/>
      <c r="M20" s="35" t="str">
        <f>IF(B20="","",J20*(1-K20)*(1-L20))</f>
        <v/>
      </c>
      <c r="N20" s="35" t="str">
        <f>IF(B20="","",J20*(1-K20)*7%)</f>
        <v/>
      </c>
      <c r="O20" s="35" t="str">
        <f>IF(AND(B20="",M20="",N20=""),"",G20-M20-N20)</f>
        <v/>
      </c>
      <c r="P20" s="37" t="str">
        <f>IF(G20="","",O20/G20)</f>
        <v/>
      </c>
      <c r="Q20" s="39"/>
    </row>
    <row r="21" spans="1:19" ht="15" customHeight="1" x14ac:dyDescent="0.25">
      <c r="A21" s="29">
        <v>2</v>
      </c>
      <c r="B21" s="76"/>
      <c r="C21" s="76"/>
      <c r="D21" s="78"/>
      <c r="E21" s="79"/>
      <c r="F21" s="80"/>
      <c r="G21" s="35" t="str">
        <f t="shared" ref="G21:G44" si="0">IF(E21="","",E21*(1-F21))</f>
        <v/>
      </c>
      <c r="H21" s="35" t="str">
        <f t="shared" ref="H21:H44" si="1">IF(G21="","",G21/D21)</f>
        <v/>
      </c>
      <c r="I21" s="36">
        <v>1</v>
      </c>
      <c r="J21" s="35" t="str">
        <f t="shared" ref="J21:J44" si="2">IF(B21="","",E21/I21)</f>
        <v/>
      </c>
      <c r="K21" s="37">
        <v>0.62</v>
      </c>
      <c r="L21" s="38"/>
      <c r="M21" s="35" t="str">
        <f t="shared" ref="M21:M44" si="3">IF(B21="","",J21*(1-K21)*(1-L21))</f>
        <v/>
      </c>
      <c r="N21" s="35" t="str">
        <f t="shared" ref="N21:N44" si="4">IF(B21="","",J21*(1-K21)*7%)</f>
        <v/>
      </c>
      <c r="O21" s="35" t="str">
        <f t="shared" ref="O21:O44" si="5">IF(AND(B21="",M21="",N21=""),"",G21-M21-N21)</f>
        <v/>
      </c>
      <c r="P21" s="37" t="str">
        <f t="shared" ref="P21:P44" si="6">IF(G21="","",O21/G21)</f>
        <v/>
      </c>
      <c r="Q21" s="39"/>
    </row>
    <row r="22" spans="1:19" ht="15" customHeight="1" x14ac:dyDescent="0.25">
      <c r="A22" s="29">
        <v>2</v>
      </c>
      <c r="B22" s="76"/>
      <c r="C22" s="76"/>
      <c r="D22" s="78"/>
      <c r="E22" s="79"/>
      <c r="F22" s="80"/>
      <c r="G22" s="35" t="str">
        <f t="shared" si="0"/>
        <v/>
      </c>
      <c r="H22" s="35" t="str">
        <f t="shared" si="1"/>
        <v/>
      </c>
      <c r="I22" s="36">
        <v>1</v>
      </c>
      <c r="J22" s="35" t="str">
        <f t="shared" si="2"/>
        <v/>
      </c>
      <c r="K22" s="37">
        <v>0.62</v>
      </c>
      <c r="L22" s="38"/>
      <c r="M22" s="35" t="str">
        <f t="shared" si="3"/>
        <v/>
      </c>
      <c r="N22" s="35" t="str">
        <f t="shared" si="4"/>
        <v/>
      </c>
      <c r="O22" s="35" t="str">
        <f t="shared" si="5"/>
        <v/>
      </c>
      <c r="P22" s="37" t="str">
        <f t="shared" si="6"/>
        <v/>
      </c>
      <c r="Q22" s="39"/>
      <c r="S22" s="7">
        <f>SUM(L20:L44)</f>
        <v>0</v>
      </c>
    </row>
    <row r="23" spans="1:19" ht="15" customHeight="1" x14ac:dyDescent="0.25">
      <c r="A23" s="29">
        <v>4</v>
      </c>
      <c r="B23" s="76"/>
      <c r="C23" s="77"/>
      <c r="D23" s="78"/>
      <c r="E23" s="79"/>
      <c r="F23" s="80"/>
      <c r="G23" s="35" t="str">
        <f t="shared" si="0"/>
        <v/>
      </c>
      <c r="H23" s="35" t="str">
        <f t="shared" si="1"/>
        <v/>
      </c>
      <c r="I23" s="36">
        <v>1</v>
      </c>
      <c r="J23" s="35" t="str">
        <f t="shared" si="2"/>
        <v/>
      </c>
      <c r="K23" s="37">
        <v>0.62</v>
      </c>
      <c r="L23" s="38"/>
      <c r="M23" s="35" t="str">
        <f t="shared" si="3"/>
        <v/>
      </c>
      <c r="N23" s="35" t="str">
        <f t="shared" si="4"/>
        <v/>
      </c>
      <c r="O23" s="35" t="str">
        <f t="shared" si="5"/>
        <v/>
      </c>
      <c r="P23" s="37" t="str">
        <f t="shared" si="6"/>
        <v/>
      </c>
      <c r="Q23" s="39"/>
    </row>
    <row r="24" spans="1:19" ht="15" customHeight="1" x14ac:dyDescent="0.25">
      <c r="A24" s="29">
        <v>4</v>
      </c>
      <c r="B24" s="76"/>
      <c r="C24" s="77"/>
      <c r="D24" s="78"/>
      <c r="E24" s="79"/>
      <c r="F24" s="80"/>
      <c r="G24" s="35" t="str">
        <f t="shared" si="0"/>
        <v/>
      </c>
      <c r="H24" s="35" t="str">
        <f t="shared" si="1"/>
        <v/>
      </c>
      <c r="I24" s="36">
        <v>1</v>
      </c>
      <c r="J24" s="35" t="str">
        <f t="shared" si="2"/>
        <v/>
      </c>
      <c r="K24" s="37">
        <v>0.62</v>
      </c>
      <c r="L24" s="38"/>
      <c r="M24" s="35" t="str">
        <f t="shared" si="3"/>
        <v/>
      </c>
      <c r="N24" s="35" t="str">
        <f t="shared" si="4"/>
        <v/>
      </c>
      <c r="O24" s="35" t="str">
        <f t="shared" si="5"/>
        <v/>
      </c>
      <c r="P24" s="37" t="str">
        <f t="shared" si="6"/>
        <v/>
      </c>
      <c r="Q24" s="39"/>
    </row>
    <row r="25" spans="1:19" ht="15" customHeight="1" x14ac:dyDescent="0.25">
      <c r="A25" s="29">
        <v>6</v>
      </c>
      <c r="B25" s="76"/>
      <c r="C25" s="77"/>
      <c r="D25" s="78"/>
      <c r="E25" s="79"/>
      <c r="F25" s="80"/>
      <c r="G25" s="35" t="str">
        <f t="shared" si="0"/>
        <v/>
      </c>
      <c r="H25" s="35" t="str">
        <f t="shared" si="1"/>
        <v/>
      </c>
      <c r="I25" s="36">
        <v>1</v>
      </c>
      <c r="J25" s="35" t="str">
        <f t="shared" si="2"/>
        <v/>
      </c>
      <c r="K25" s="37">
        <v>0.6</v>
      </c>
      <c r="L25" s="38"/>
      <c r="M25" s="35" t="str">
        <f t="shared" si="3"/>
        <v/>
      </c>
      <c r="N25" s="35" t="str">
        <f t="shared" si="4"/>
        <v/>
      </c>
      <c r="O25" s="35" t="str">
        <f t="shared" si="5"/>
        <v/>
      </c>
      <c r="P25" s="37" t="str">
        <f t="shared" si="6"/>
        <v/>
      </c>
      <c r="Q25" s="39"/>
    </row>
    <row r="26" spans="1:19" ht="15" customHeight="1" x14ac:dyDescent="0.25">
      <c r="A26" s="29">
        <v>7</v>
      </c>
      <c r="B26" s="76"/>
      <c r="C26" s="77"/>
      <c r="D26" s="78"/>
      <c r="E26" s="79"/>
      <c r="F26" s="80"/>
      <c r="G26" s="35" t="str">
        <f t="shared" si="0"/>
        <v/>
      </c>
      <c r="H26" s="35" t="str">
        <f t="shared" si="1"/>
        <v/>
      </c>
      <c r="I26" s="36">
        <v>1</v>
      </c>
      <c r="J26" s="35" t="str">
        <f t="shared" si="2"/>
        <v/>
      </c>
      <c r="K26" s="37">
        <v>0.6</v>
      </c>
      <c r="L26" s="38"/>
      <c r="M26" s="35" t="str">
        <f t="shared" si="3"/>
        <v/>
      </c>
      <c r="N26" s="35" t="str">
        <f t="shared" si="4"/>
        <v/>
      </c>
      <c r="O26" s="35" t="str">
        <f t="shared" si="5"/>
        <v/>
      </c>
      <c r="P26" s="37" t="str">
        <f t="shared" si="6"/>
        <v/>
      </c>
      <c r="Q26" s="40"/>
    </row>
    <row r="27" spans="1:19" ht="15" customHeight="1" x14ac:dyDescent="0.25">
      <c r="A27" s="29">
        <v>8</v>
      </c>
      <c r="B27" s="76"/>
      <c r="C27" s="76"/>
      <c r="D27" s="78"/>
      <c r="E27" s="79"/>
      <c r="F27" s="80"/>
      <c r="G27" s="35" t="str">
        <f t="shared" si="0"/>
        <v/>
      </c>
      <c r="H27" s="35" t="str">
        <f t="shared" si="1"/>
        <v/>
      </c>
      <c r="I27" s="36">
        <v>1</v>
      </c>
      <c r="J27" s="35" t="str">
        <f t="shared" si="2"/>
        <v/>
      </c>
      <c r="K27" s="37">
        <v>0.6</v>
      </c>
      <c r="L27" s="38"/>
      <c r="M27" s="35" t="str">
        <f t="shared" si="3"/>
        <v/>
      </c>
      <c r="N27" s="35" t="str">
        <f t="shared" si="4"/>
        <v/>
      </c>
      <c r="O27" s="35" t="str">
        <f t="shared" si="5"/>
        <v/>
      </c>
      <c r="P27" s="37" t="str">
        <f t="shared" si="6"/>
        <v/>
      </c>
      <c r="Q27" s="40"/>
    </row>
    <row r="28" spans="1:19" ht="15" customHeight="1" x14ac:dyDescent="0.25">
      <c r="A28" s="29">
        <v>9</v>
      </c>
      <c r="B28" s="76"/>
      <c r="C28" s="77"/>
      <c r="D28" s="78"/>
      <c r="E28" s="79"/>
      <c r="F28" s="80"/>
      <c r="G28" s="35" t="str">
        <f t="shared" si="0"/>
        <v/>
      </c>
      <c r="H28" s="35" t="str">
        <f t="shared" si="1"/>
        <v/>
      </c>
      <c r="I28" s="36">
        <v>1</v>
      </c>
      <c r="J28" s="35" t="str">
        <f t="shared" si="2"/>
        <v/>
      </c>
      <c r="K28" s="37">
        <v>0.6</v>
      </c>
      <c r="L28" s="38"/>
      <c r="M28" s="35" t="str">
        <f t="shared" si="3"/>
        <v/>
      </c>
      <c r="N28" s="35" t="str">
        <f t="shared" si="4"/>
        <v/>
      </c>
      <c r="O28" s="35" t="str">
        <f t="shared" si="5"/>
        <v/>
      </c>
      <c r="P28" s="37" t="str">
        <f t="shared" si="6"/>
        <v/>
      </c>
      <c r="Q28" s="40"/>
    </row>
    <row r="29" spans="1:19" ht="15" customHeight="1" x14ac:dyDescent="0.25">
      <c r="A29" s="29">
        <v>10</v>
      </c>
      <c r="B29" s="76"/>
      <c r="C29" s="77"/>
      <c r="D29" s="78"/>
      <c r="E29" s="79"/>
      <c r="F29" s="80"/>
      <c r="G29" s="35" t="str">
        <f t="shared" si="0"/>
        <v/>
      </c>
      <c r="H29" s="35" t="str">
        <f t="shared" si="1"/>
        <v/>
      </c>
      <c r="I29" s="36">
        <v>1</v>
      </c>
      <c r="J29" s="35" t="str">
        <f t="shared" si="2"/>
        <v/>
      </c>
      <c r="K29" s="37">
        <v>0.6</v>
      </c>
      <c r="L29" s="38"/>
      <c r="M29" s="35" t="str">
        <f t="shared" si="3"/>
        <v/>
      </c>
      <c r="N29" s="35" t="str">
        <f t="shared" si="4"/>
        <v/>
      </c>
      <c r="O29" s="35" t="str">
        <f t="shared" si="5"/>
        <v/>
      </c>
      <c r="P29" s="37" t="str">
        <f t="shared" si="6"/>
        <v/>
      </c>
      <c r="Q29" s="40"/>
    </row>
    <row r="30" spans="1:19" ht="15" customHeight="1" x14ac:dyDescent="0.25">
      <c r="A30" s="29">
        <v>11</v>
      </c>
      <c r="B30" s="76"/>
      <c r="C30" s="77"/>
      <c r="D30" s="78"/>
      <c r="E30" s="79"/>
      <c r="F30" s="80"/>
      <c r="G30" s="35" t="str">
        <f t="shared" si="0"/>
        <v/>
      </c>
      <c r="H30" s="35" t="str">
        <f t="shared" si="1"/>
        <v/>
      </c>
      <c r="I30" s="36">
        <v>1</v>
      </c>
      <c r="J30" s="35" t="str">
        <f t="shared" si="2"/>
        <v/>
      </c>
      <c r="K30" s="37">
        <v>0.6</v>
      </c>
      <c r="L30" s="38"/>
      <c r="M30" s="35" t="str">
        <f t="shared" si="3"/>
        <v/>
      </c>
      <c r="N30" s="35" t="str">
        <f t="shared" si="4"/>
        <v/>
      </c>
      <c r="O30" s="35" t="str">
        <f t="shared" si="5"/>
        <v/>
      </c>
      <c r="P30" s="37" t="str">
        <f t="shared" si="6"/>
        <v/>
      </c>
      <c r="Q30" s="40"/>
    </row>
    <row r="31" spans="1:19" ht="15" customHeight="1" x14ac:dyDescent="0.25">
      <c r="A31" s="29">
        <v>12</v>
      </c>
      <c r="B31" s="76"/>
      <c r="C31" s="77"/>
      <c r="D31" s="78"/>
      <c r="E31" s="79"/>
      <c r="F31" s="80"/>
      <c r="G31" s="35" t="str">
        <f t="shared" si="0"/>
        <v/>
      </c>
      <c r="H31" s="35" t="str">
        <f t="shared" si="1"/>
        <v/>
      </c>
      <c r="I31" s="36">
        <v>1</v>
      </c>
      <c r="J31" s="35" t="str">
        <f t="shared" si="2"/>
        <v/>
      </c>
      <c r="K31" s="37">
        <v>0.6</v>
      </c>
      <c r="L31" s="38"/>
      <c r="M31" s="35" t="str">
        <f t="shared" si="3"/>
        <v/>
      </c>
      <c r="N31" s="35" t="str">
        <f t="shared" si="4"/>
        <v/>
      </c>
      <c r="O31" s="35" t="str">
        <f t="shared" si="5"/>
        <v/>
      </c>
      <c r="P31" s="37" t="str">
        <f t="shared" si="6"/>
        <v/>
      </c>
      <c r="Q31" s="40"/>
    </row>
    <row r="32" spans="1:19" ht="15" customHeight="1" x14ac:dyDescent="0.25">
      <c r="A32" s="29">
        <v>13</v>
      </c>
      <c r="B32" s="76"/>
      <c r="C32" s="77"/>
      <c r="D32" s="78"/>
      <c r="E32" s="79"/>
      <c r="F32" s="80"/>
      <c r="G32" s="35" t="str">
        <f t="shared" si="0"/>
        <v/>
      </c>
      <c r="H32" s="35" t="str">
        <f t="shared" si="1"/>
        <v/>
      </c>
      <c r="I32" s="36">
        <v>1</v>
      </c>
      <c r="J32" s="35" t="str">
        <f t="shared" si="2"/>
        <v/>
      </c>
      <c r="K32" s="37">
        <v>0.6</v>
      </c>
      <c r="L32" s="38"/>
      <c r="M32" s="35" t="str">
        <f t="shared" si="3"/>
        <v/>
      </c>
      <c r="N32" s="35" t="str">
        <f t="shared" si="4"/>
        <v/>
      </c>
      <c r="O32" s="35" t="str">
        <f t="shared" si="5"/>
        <v/>
      </c>
      <c r="P32" s="37" t="str">
        <f t="shared" si="6"/>
        <v/>
      </c>
      <c r="Q32" s="40"/>
    </row>
    <row r="33" spans="1:24" ht="15" customHeight="1" x14ac:dyDescent="0.25">
      <c r="A33" s="29">
        <v>14</v>
      </c>
      <c r="B33" s="30"/>
      <c r="C33" s="30"/>
      <c r="D33" s="32"/>
      <c r="E33" s="33"/>
      <c r="F33" s="34"/>
      <c r="G33" s="35" t="str">
        <f t="shared" si="0"/>
        <v/>
      </c>
      <c r="H33" s="35" t="str">
        <f t="shared" si="1"/>
        <v/>
      </c>
      <c r="I33" s="36" t="s">
        <v>67</v>
      </c>
      <c r="J33" s="35" t="str">
        <f t="shared" si="2"/>
        <v/>
      </c>
      <c r="K33" s="37" t="s">
        <v>67</v>
      </c>
      <c r="L33" s="38"/>
      <c r="M33" s="35" t="str">
        <f t="shared" si="3"/>
        <v/>
      </c>
      <c r="N33" s="35" t="str">
        <f t="shared" si="4"/>
        <v/>
      </c>
      <c r="O33" s="35" t="str">
        <f t="shared" si="5"/>
        <v/>
      </c>
      <c r="P33" s="37" t="str">
        <f t="shared" si="6"/>
        <v/>
      </c>
      <c r="Q33" s="40"/>
    </row>
    <row r="34" spans="1:24" ht="15" customHeight="1" x14ac:dyDescent="0.25">
      <c r="A34" s="29">
        <v>15</v>
      </c>
      <c r="B34" s="30"/>
      <c r="C34" s="31"/>
      <c r="D34" s="32"/>
      <c r="E34" s="33"/>
      <c r="F34" s="34"/>
      <c r="G34" s="35" t="str">
        <f t="shared" si="0"/>
        <v/>
      </c>
      <c r="H34" s="35" t="str">
        <f t="shared" si="1"/>
        <v/>
      </c>
      <c r="I34" s="36" t="s">
        <v>67</v>
      </c>
      <c r="J34" s="35" t="str">
        <f t="shared" si="2"/>
        <v/>
      </c>
      <c r="K34" s="37" t="s">
        <v>67</v>
      </c>
      <c r="L34" s="38"/>
      <c r="M34" s="35" t="str">
        <f t="shared" si="3"/>
        <v/>
      </c>
      <c r="N34" s="35" t="str">
        <f t="shared" si="4"/>
        <v/>
      </c>
      <c r="O34" s="35" t="str">
        <f t="shared" si="5"/>
        <v/>
      </c>
      <c r="P34" s="37" t="str">
        <f t="shared" si="6"/>
        <v/>
      </c>
      <c r="Q34" s="40"/>
    </row>
    <row r="35" spans="1:24" ht="15" customHeight="1" x14ac:dyDescent="0.25">
      <c r="A35" s="29">
        <v>16</v>
      </c>
      <c r="B35" s="30"/>
      <c r="C35" s="31"/>
      <c r="D35" s="32"/>
      <c r="E35" s="33"/>
      <c r="F35" s="34"/>
      <c r="G35" s="35" t="str">
        <f t="shared" si="0"/>
        <v/>
      </c>
      <c r="H35" s="35" t="str">
        <f t="shared" si="1"/>
        <v/>
      </c>
      <c r="I35" s="36" t="s">
        <v>67</v>
      </c>
      <c r="J35" s="35" t="str">
        <f t="shared" si="2"/>
        <v/>
      </c>
      <c r="K35" s="37" t="s">
        <v>67</v>
      </c>
      <c r="L35" s="38"/>
      <c r="M35" s="35" t="str">
        <f t="shared" si="3"/>
        <v/>
      </c>
      <c r="N35" s="35" t="str">
        <f t="shared" si="4"/>
        <v/>
      </c>
      <c r="O35" s="35" t="str">
        <f t="shared" si="5"/>
        <v/>
      </c>
      <c r="P35" s="37" t="str">
        <f t="shared" si="6"/>
        <v/>
      </c>
      <c r="Q35" s="40"/>
    </row>
    <row r="36" spans="1:24" ht="15" customHeight="1" x14ac:dyDescent="0.25">
      <c r="A36" s="29">
        <v>17</v>
      </c>
      <c r="B36" s="30"/>
      <c r="C36" s="31"/>
      <c r="D36" s="32"/>
      <c r="E36" s="33"/>
      <c r="F36" s="34"/>
      <c r="G36" s="35" t="str">
        <f t="shared" si="0"/>
        <v/>
      </c>
      <c r="H36" s="35" t="str">
        <f t="shared" si="1"/>
        <v/>
      </c>
      <c r="I36" s="36" t="s">
        <v>67</v>
      </c>
      <c r="J36" s="35" t="str">
        <f t="shared" si="2"/>
        <v/>
      </c>
      <c r="K36" s="37" t="s">
        <v>67</v>
      </c>
      <c r="L36" s="38"/>
      <c r="M36" s="35" t="str">
        <f t="shared" si="3"/>
        <v/>
      </c>
      <c r="N36" s="35" t="str">
        <f t="shared" si="4"/>
        <v/>
      </c>
      <c r="O36" s="35" t="str">
        <f t="shared" si="5"/>
        <v/>
      </c>
      <c r="P36" s="37" t="str">
        <f t="shared" si="6"/>
        <v/>
      </c>
      <c r="Q36" s="40"/>
    </row>
    <row r="37" spans="1:24" ht="15" customHeight="1" x14ac:dyDescent="0.25">
      <c r="A37" s="29">
        <v>18</v>
      </c>
      <c r="B37" s="30"/>
      <c r="C37" s="31"/>
      <c r="D37" s="32"/>
      <c r="E37" s="33"/>
      <c r="F37" s="34"/>
      <c r="G37" s="35" t="str">
        <f t="shared" si="0"/>
        <v/>
      </c>
      <c r="H37" s="35" t="str">
        <f t="shared" si="1"/>
        <v/>
      </c>
      <c r="I37" s="36" t="s">
        <v>67</v>
      </c>
      <c r="J37" s="35" t="str">
        <f t="shared" si="2"/>
        <v/>
      </c>
      <c r="K37" s="37" t="s">
        <v>67</v>
      </c>
      <c r="L37" s="38"/>
      <c r="M37" s="35" t="str">
        <f t="shared" si="3"/>
        <v/>
      </c>
      <c r="N37" s="35" t="str">
        <f t="shared" si="4"/>
        <v/>
      </c>
      <c r="O37" s="35" t="str">
        <f t="shared" si="5"/>
        <v/>
      </c>
      <c r="P37" s="37" t="str">
        <f t="shared" si="6"/>
        <v/>
      </c>
      <c r="Q37" s="40"/>
    </row>
    <row r="38" spans="1:24" ht="15" customHeight="1" x14ac:dyDescent="0.25">
      <c r="A38" s="29">
        <v>19</v>
      </c>
      <c r="B38" s="30"/>
      <c r="C38" s="31"/>
      <c r="D38" s="32"/>
      <c r="E38" s="33"/>
      <c r="F38" s="34"/>
      <c r="G38" s="35" t="str">
        <f t="shared" si="0"/>
        <v/>
      </c>
      <c r="H38" s="35" t="str">
        <f t="shared" si="1"/>
        <v/>
      </c>
      <c r="I38" s="36" t="s">
        <v>67</v>
      </c>
      <c r="J38" s="35" t="str">
        <f t="shared" si="2"/>
        <v/>
      </c>
      <c r="K38" s="37" t="s">
        <v>67</v>
      </c>
      <c r="L38" s="38"/>
      <c r="M38" s="35" t="str">
        <f t="shared" si="3"/>
        <v/>
      </c>
      <c r="N38" s="35" t="str">
        <f t="shared" si="4"/>
        <v/>
      </c>
      <c r="O38" s="35" t="str">
        <f t="shared" si="5"/>
        <v/>
      </c>
      <c r="P38" s="37" t="str">
        <f t="shared" si="6"/>
        <v/>
      </c>
      <c r="Q38" s="40"/>
    </row>
    <row r="39" spans="1:24" ht="13.5" customHeight="1" x14ac:dyDescent="0.25">
      <c r="A39" s="29">
        <v>20</v>
      </c>
      <c r="B39" s="30"/>
      <c r="C39" s="31"/>
      <c r="D39" s="32"/>
      <c r="E39" s="33"/>
      <c r="F39" s="34"/>
      <c r="G39" s="35" t="str">
        <f t="shared" si="0"/>
        <v/>
      </c>
      <c r="H39" s="35" t="str">
        <f t="shared" si="1"/>
        <v/>
      </c>
      <c r="I39" s="36" t="s">
        <v>67</v>
      </c>
      <c r="J39" s="35" t="str">
        <f t="shared" si="2"/>
        <v/>
      </c>
      <c r="K39" s="37" t="s">
        <v>67</v>
      </c>
      <c r="L39" s="38"/>
      <c r="M39" s="35" t="str">
        <f t="shared" si="3"/>
        <v/>
      </c>
      <c r="N39" s="35" t="str">
        <f t="shared" si="4"/>
        <v/>
      </c>
      <c r="O39" s="35" t="str">
        <f t="shared" si="5"/>
        <v/>
      </c>
      <c r="P39" s="37" t="str">
        <f t="shared" si="6"/>
        <v/>
      </c>
      <c r="Q39" s="40"/>
    </row>
    <row r="40" spans="1:24" ht="15" customHeight="1" x14ac:dyDescent="0.25">
      <c r="A40" s="29">
        <v>21</v>
      </c>
      <c r="B40" s="30"/>
      <c r="C40" s="31"/>
      <c r="D40" s="32"/>
      <c r="E40" s="33"/>
      <c r="F40" s="34"/>
      <c r="G40" s="35" t="str">
        <f t="shared" si="0"/>
        <v/>
      </c>
      <c r="H40" s="35" t="str">
        <f t="shared" si="1"/>
        <v/>
      </c>
      <c r="I40" s="36" t="s">
        <v>67</v>
      </c>
      <c r="J40" s="35" t="str">
        <f t="shared" si="2"/>
        <v/>
      </c>
      <c r="K40" s="37" t="s">
        <v>67</v>
      </c>
      <c r="L40" s="38"/>
      <c r="M40" s="35" t="str">
        <f t="shared" si="3"/>
        <v/>
      </c>
      <c r="N40" s="35" t="str">
        <f t="shared" si="4"/>
        <v/>
      </c>
      <c r="O40" s="35" t="str">
        <f t="shared" si="5"/>
        <v/>
      </c>
      <c r="P40" s="37" t="str">
        <f t="shared" si="6"/>
        <v/>
      </c>
      <c r="Q40" s="40"/>
    </row>
    <row r="41" spans="1:24" ht="15" customHeight="1" x14ac:dyDescent="0.25">
      <c r="A41" s="29">
        <v>22</v>
      </c>
      <c r="B41" s="30"/>
      <c r="C41" s="31"/>
      <c r="D41" s="32"/>
      <c r="E41" s="33"/>
      <c r="F41" s="34"/>
      <c r="G41" s="35" t="str">
        <f t="shared" si="0"/>
        <v/>
      </c>
      <c r="H41" s="35" t="str">
        <f t="shared" si="1"/>
        <v/>
      </c>
      <c r="I41" s="36" t="s">
        <v>67</v>
      </c>
      <c r="J41" s="35" t="str">
        <f t="shared" si="2"/>
        <v/>
      </c>
      <c r="K41" s="37" t="s">
        <v>67</v>
      </c>
      <c r="L41" s="38"/>
      <c r="M41" s="35" t="str">
        <f t="shared" si="3"/>
        <v/>
      </c>
      <c r="N41" s="35" t="str">
        <f t="shared" si="4"/>
        <v/>
      </c>
      <c r="O41" s="35" t="str">
        <f t="shared" si="5"/>
        <v/>
      </c>
      <c r="P41" s="37" t="str">
        <f t="shared" si="6"/>
        <v/>
      </c>
      <c r="Q41" s="40"/>
    </row>
    <row r="42" spans="1:24" ht="15" customHeight="1" x14ac:dyDescent="0.25">
      <c r="A42" s="29">
        <v>23</v>
      </c>
      <c r="B42" s="30"/>
      <c r="C42" s="31"/>
      <c r="D42" s="32"/>
      <c r="E42" s="33"/>
      <c r="F42" s="34"/>
      <c r="G42" s="35" t="str">
        <f t="shared" si="0"/>
        <v/>
      </c>
      <c r="H42" s="35" t="str">
        <f t="shared" si="1"/>
        <v/>
      </c>
      <c r="I42" s="36" t="s">
        <v>67</v>
      </c>
      <c r="J42" s="35" t="str">
        <f t="shared" si="2"/>
        <v/>
      </c>
      <c r="K42" s="37" t="s">
        <v>67</v>
      </c>
      <c r="L42" s="38"/>
      <c r="M42" s="35" t="str">
        <f t="shared" si="3"/>
        <v/>
      </c>
      <c r="N42" s="35" t="str">
        <f t="shared" si="4"/>
        <v/>
      </c>
      <c r="O42" s="35" t="str">
        <f t="shared" si="5"/>
        <v/>
      </c>
      <c r="P42" s="37" t="str">
        <f t="shared" si="6"/>
        <v/>
      </c>
      <c r="Q42" s="40"/>
    </row>
    <row r="43" spans="1:24" ht="15" customHeight="1" x14ac:dyDescent="0.25">
      <c r="A43" s="29">
        <v>24</v>
      </c>
      <c r="B43" s="30"/>
      <c r="C43" s="31"/>
      <c r="D43" s="32"/>
      <c r="E43" s="33"/>
      <c r="F43" s="34"/>
      <c r="G43" s="35" t="str">
        <f t="shared" si="0"/>
        <v/>
      </c>
      <c r="H43" s="35" t="str">
        <f t="shared" si="1"/>
        <v/>
      </c>
      <c r="I43" s="36" t="s">
        <v>67</v>
      </c>
      <c r="J43" s="35" t="str">
        <f t="shared" si="2"/>
        <v/>
      </c>
      <c r="K43" s="37" t="s">
        <v>67</v>
      </c>
      <c r="L43" s="38"/>
      <c r="M43" s="35" t="str">
        <f t="shared" si="3"/>
        <v/>
      </c>
      <c r="N43" s="35" t="str">
        <f t="shared" si="4"/>
        <v/>
      </c>
      <c r="O43" s="35" t="str">
        <f t="shared" si="5"/>
        <v/>
      </c>
      <c r="P43" s="37" t="str">
        <f t="shared" si="6"/>
        <v/>
      </c>
      <c r="Q43" s="40"/>
    </row>
    <row r="44" spans="1:24" ht="15" customHeight="1" thickBot="1" x14ac:dyDescent="0.3">
      <c r="A44" s="29">
        <v>25</v>
      </c>
      <c r="B44" s="30"/>
      <c r="C44" s="31"/>
      <c r="D44" s="32"/>
      <c r="E44" s="33"/>
      <c r="F44" s="34"/>
      <c r="G44" s="35" t="str">
        <f t="shared" si="0"/>
        <v/>
      </c>
      <c r="H44" s="35" t="str">
        <f t="shared" si="1"/>
        <v/>
      </c>
      <c r="I44" s="36" t="s">
        <v>67</v>
      </c>
      <c r="J44" s="35" t="str">
        <f t="shared" si="2"/>
        <v/>
      </c>
      <c r="K44" s="37" t="s">
        <v>67</v>
      </c>
      <c r="L44" s="38"/>
      <c r="M44" s="35" t="str">
        <f t="shared" si="3"/>
        <v/>
      </c>
      <c r="N44" s="35" t="str">
        <f t="shared" si="4"/>
        <v/>
      </c>
      <c r="O44" s="35" t="str">
        <f t="shared" si="5"/>
        <v/>
      </c>
      <c r="P44" s="37" t="str">
        <f t="shared" si="6"/>
        <v/>
      </c>
      <c r="Q44" s="40"/>
    </row>
    <row r="45" spans="1:24" ht="30.9" customHeight="1" thickBot="1" x14ac:dyDescent="0.3">
      <c r="A45" s="41" t="s">
        <v>90</v>
      </c>
      <c r="B45" s="42" t="s">
        <v>53</v>
      </c>
      <c r="C45" s="41"/>
      <c r="D45" s="43">
        <f>SUM(D20:D44)</f>
        <v>0</v>
      </c>
      <c r="E45" s="44" t="str">
        <f>IF(E20="","",SUM(E20:E44))</f>
        <v/>
      </c>
      <c r="F45" s="45" t="str">
        <f>IF(E45="","",(E45-G45)/E45)</f>
        <v/>
      </c>
      <c r="G45" s="44" t="str">
        <f>IF(G20="","",SUM(G20:G44))</f>
        <v/>
      </c>
      <c r="H45" s="44" t="str">
        <f>IF(G45="","",G45/D45)</f>
        <v/>
      </c>
      <c r="I45" s="44">
        <v>1</v>
      </c>
      <c r="J45" s="44">
        <f>SUM(J20:J44)</f>
        <v>0</v>
      </c>
      <c r="K45" s="45" t="str">
        <f>IF(J20="","",SUMPRODUCT(J20:J44,K20:K44)/J45)</f>
        <v/>
      </c>
      <c r="L45" s="45" t="str">
        <f>IF(S22=0,"",SUMPRODUCT(J20:J44,K20:K44,L20:L44)/SUMPRODUCT(J20:J44,K20:K44))</f>
        <v/>
      </c>
      <c r="M45" s="44">
        <f>SUM(M20:M44)</f>
        <v>0</v>
      </c>
      <c r="N45" s="44">
        <f>SUM(N20:N44)</f>
        <v>0</v>
      </c>
      <c r="O45" s="44">
        <f>SUM(O20:O44)</f>
        <v>0</v>
      </c>
      <c r="P45" s="45" t="str">
        <f>IF(G45="","",O45/G45)</f>
        <v/>
      </c>
      <c r="Q45" s="46"/>
      <c r="R45" s="86" t="s">
        <v>70</v>
      </c>
      <c r="S45" s="84" t="s">
        <v>71</v>
      </c>
      <c r="T45" s="84" t="s">
        <v>72</v>
      </c>
      <c r="U45" s="84" t="s">
        <v>75</v>
      </c>
      <c r="V45" s="85" t="s">
        <v>78</v>
      </c>
      <c r="W45" s="87" t="s">
        <v>79</v>
      </c>
    </row>
    <row r="46" spans="1:24" ht="15" customHeight="1" x14ac:dyDescent="0.25">
      <c r="A46" s="29">
        <v>27</v>
      </c>
      <c r="B46" s="30"/>
      <c r="C46" s="30"/>
      <c r="D46" s="32"/>
      <c r="E46" s="33"/>
      <c r="F46" s="37" t="str">
        <f>IF(OR(E46="",E46=0),"",(E46-G46)/E46)</f>
        <v/>
      </c>
      <c r="G46" s="47"/>
      <c r="H46" s="35" t="str">
        <f>IF(G46="","",G46/D46)</f>
        <v/>
      </c>
      <c r="I46" s="36"/>
      <c r="J46" s="35"/>
      <c r="K46" s="37"/>
      <c r="L46" s="37"/>
      <c r="M46" s="33"/>
      <c r="N46" s="35"/>
      <c r="O46" s="35" t="str">
        <f t="shared" ref="O46:O55" si="7">IF(AND(B46="",M46="",N46=""),"",G46-M46-N46)</f>
        <v/>
      </c>
      <c r="P46" s="37" t="str">
        <f t="shared" ref="P46:P55" si="8">IF(G46="","",O46/G46)</f>
        <v/>
      </c>
      <c r="Q46" s="40"/>
      <c r="R46" s="6" t="str">
        <f>IF(B46="Heures sous-traitance pose*",G46,"")</f>
        <v/>
      </c>
      <c r="S46" s="6" t="str">
        <f>IF(B46="Location nacelle (dont transport)",G46,"")</f>
        <v/>
      </c>
      <c r="T46" s="6" t="str">
        <f>IF(B46="Fourniture matériel externe",G46,"")</f>
        <v/>
      </c>
      <c r="U46" s="6" t="str">
        <f>IF(B46="Heures sous-traitance dépose*",G46,"")</f>
        <v/>
      </c>
      <c r="V46" s="6" t="str">
        <f>IF(B46="Location autre (dont transport)",G46,"")</f>
        <v/>
      </c>
      <c r="W46" s="6" t="str">
        <f t="shared" ref="W46:W59" si="9">IF(B46="Divers",G46,"")</f>
        <v/>
      </c>
      <c r="X46" s="6"/>
    </row>
    <row r="47" spans="1:24" ht="15" customHeight="1" x14ac:dyDescent="0.25">
      <c r="A47" s="29">
        <v>28</v>
      </c>
      <c r="B47" s="30"/>
      <c r="C47" s="31"/>
      <c r="D47" s="32"/>
      <c r="E47" s="33"/>
      <c r="F47" s="37"/>
      <c r="G47" s="47"/>
      <c r="H47" s="35"/>
      <c r="I47" s="36"/>
      <c r="J47" s="35"/>
      <c r="K47" s="37"/>
      <c r="L47" s="37"/>
      <c r="M47" s="33"/>
      <c r="N47" s="35"/>
      <c r="O47" s="35" t="str">
        <f t="shared" si="7"/>
        <v/>
      </c>
      <c r="P47" s="37" t="str">
        <f t="shared" si="8"/>
        <v/>
      </c>
      <c r="Q47" s="40"/>
      <c r="R47" s="6" t="str">
        <f t="shared" ref="R47:R59" si="10">IF(B47="Heures sous-traitance pose*",G47,"")</f>
        <v/>
      </c>
      <c r="S47" s="6" t="str">
        <f t="shared" ref="S47:S59" si="11">IF(B47="Location nacelle (dont transport)",G47,"")</f>
        <v/>
      </c>
      <c r="T47" s="6" t="str">
        <f t="shared" ref="T47:T59" si="12">IF(B47="Fourniture matériel externe",G47,"")</f>
        <v/>
      </c>
      <c r="U47" s="6" t="str">
        <f t="shared" ref="U47:U59" si="13">IF(B47="Heures sous-traitance dépose*",G47,"")</f>
        <v/>
      </c>
      <c r="V47" s="6" t="str">
        <f t="shared" ref="V47:V59" si="14">IF(B47="Location autre (dont transport)",G47,"")</f>
        <v/>
      </c>
      <c r="W47" s="6" t="str">
        <f t="shared" si="9"/>
        <v/>
      </c>
      <c r="X47" s="6"/>
    </row>
    <row r="48" spans="1:24" ht="15" customHeight="1" x14ac:dyDescent="0.25">
      <c r="A48" s="29">
        <v>29</v>
      </c>
      <c r="B48" s="30"/>
      <c r="C48" s="31"/>
      <c r="D48" s="32"/>
      <c r="E48" s="33"/>
      <c r="F48" s="37"/>
      <c r="G48" s="47"/>
      <c r="H48" s="35"/>
      <c r="I48" s="36"/>
      <c r="J48" s="35"/>
      <c r="K48" s="37"/>
      <c r="L48" s="37"/>
      <c r="M48" s="33"/>
      <c r="N48" s="35"/>
      <c r="O48" s="35" t="str">
        <f t="shared" si="7"/>
        <v/>
      </c>
      <c r="P48" s="37" t="str">
        <f t="shared" si="8"/>
        <v/>
      </c>
      <c r="Q48" s="40"/>
      <c r="R48" s="6" t="str">
        <f t="shared" si="10"/>
        <v/>
      </c>
      <c r="S48" s="6" t="str">
        <f t="shared" si="11"/>
        <v/>
      </c>
      <c r="T48" s="6" t="str">
        <f t="shared" si="12"/>
        <v/>
      </c>
      <c r="U48" s="6" t="str">
        <f t="shared" si="13"/>
        <v/>
      </c>
      <c r="V48" s="6" t="str">
        <f t="shared" si="14"/>
        <v/>
      </c>
      <c r="W48" s="6" t="str">
        <f t="shared" si="9"/>
        <v/>
      </c>
      <c r="X48" s="6"/>
    </row>
    <row r="49" spans="1:24" ht="15" customHeight="1" x14ac:dyDescent="0.25">
      <c r="A49" s="29">
        <v>30</v>
      </c>
      <c r="B49" s="30"/>
      <c r="C49" s="31"/>
      <c r="D49" s="32"/>
      <c r="E49" s="33"/>
      <c r="F49" s="37"/>
      <c r="G49" s="47"/>
      <c r="H49" s="35"/>
      <c r="I49" s="36"/>
      <c r="J49" s="35"/>
      <c r="K49" s="37"/>
      <c r="L49" s="37"/>
      <c r="M49" s="33"/>
      <c r="N49" s="35"/>
      <c r="O49" s="35" t="str">
        <f t="shared" si="7"/>
        <v/>
      </c>
      <c r="P49" s="37" t="str">
        <f t="shared" si="8"/>
        <v/>
      </c>
      <c r="Q49" s="40"/>
      <c r="R49" s="6" t="str">
        <f t="shared" si="10"/>
        <v/>
      </c>
      <c r="S49" s="6" t="str">
        <f t="shared" si="11"/>
        <v/>
      </c>
      <c r="T49" s="6" t="str">
        <f t="shared" si="12"/>
        <v/>
      </c>
      <c r="U49" s="6" t="str">
        <f t="shared" si="13"/>
        <v/>
      </c>
      <c r="V49" s="6" t="str">
        <f t="shared" si="14"/>
        <v/>
      </c>
      <c r="W49" s="6" t="str">
        <f t="shared" si="9"/>
        <v/>
      </c>
      <c r="X49" s="6"/>
    </row>
    <row r="50" spans="1:24" ht="15" customHeight="1" x14ac:dyDescent="0.25">
      <c r="A50" s="29">
        <v>31</v>
      </c>
      <c r="B50" s="30"/>
      <c r="C50" s="48"/>
      <c r="D50" s="32"/>
      <c r="E50" s="33"/>
      <c r="F50" s="37" t="str">
        <f t="shared" ref="F50:F55" si="15">IF(OR(E50="",E50=0),"",(E50-G50)/E50)</f>
        <v/>
      </c>
      <c r="G50" s="47"/>
      <c r="H50" s="35" t="str">
        <f t="shared" ref="H50:H55" si="16">IF(G50="","",G50/D50)</f>
        <v/>
      </c>
      <c r="I50" s="36"/>
      <c r="J50" s="35"/>
      <c r="K50" s="37"/>
      <c r="L50" s="37"/>
      <c r="M50" s="33"/>
      <c r="N50" s="35"/>
      <c r="O50" s="35" t="str">
        <f t="shared" si="7"/>
        <v/>
      </c>
      <c r="P50" s="37" t="str">
        <f t="shared" si="8"/>
        <v/>
      </c>
      <c r="Q50" s="40"/>
      <c r="R50" s="6" t="str">
        <f t="shared" si="10"/>
        <v/>
      </c>
      <c r="S50" s="6" t="str">
        <f t="shared" si="11"/>
        <v/>
      </c>
      <c r="T50" s="6" t="str">
        <f t="shared" si="12"/>
        <v/>
      </c>
      <c r="U50" s="6" t="str">
        <f t="shared" si="13"/>
        <v/>
      </c>
      <c r="V50" s="6" t="str">
        <f t="shared" si="14"/>
        <v/>
      </c>
      <c r="W50" s="6" t="str">
        <f t="shared" si="9"/>
        <v/>
      </c>
      <c r="X50" s="6"/>
    </row>
    <row r="51" spans="1:24" ht="15" customHeight="1" x14ac:dyDescent="0.25">
      <c r="A51" s="29">
        <v>32</v>
      </c>
      <c r="B51" s="30"/>
      <c r="C51" s="31"/>
      <c r="D51" s="32"/>
      <c r="E51" s="33"/>
      <c r="F51" s="37" t="str">
        <f t="shared" si="15"/>
        <v/>
      </c>
      <c r="G51" s="47"/>
      <c r="H51" s="35" t="str">
        <f t="shared" si="16"/>
        <v/>
      </c>
      <c r="I51" s="36"/>
      <c r="J51" s="35"/>
      <c r="K51" s="37"/>
      <c r="L51" s="37"/>
      <c r="M51" s="33"/>
      <c r="N51" s="35"/>
      <c r="O51" s="35" t="str">
        <f t="shared" si="7"/>
        <v/>
      </c>
      <c r="P51" s="37" t="str">
        <f t="shared" si="8"/>
        <v/>
      </c>
      <c r="Q51" s="40"/>
      <c r="R51" s="6" t="str">
        <f t="shared" si="10"/>
        <v/>
      </c>
      <c r="S51" s="6" t="str">
        <f t="shared" si="11"/>
        <v/>
      </c>
      <c r="T51" s="6" t="str">
        <f t="shared" si="12"/>
        <v/>
      </c>
      <c r="U51" s="6" t="str">
        <f t="shared" si="13"/>
        <v/>
      </c>
      <c r="V51" s="6" t="str">
        <f t="shared" si="14"/>
        <v/>
      </c>
      <c r="W51" s="6" t="str">
        <f t="shared" si="9"/>
        <v/>
      </c>
      <c r="X51" s="6"/>
    </row>
    <row r="52" spans="1:24" ht="15" customHeight="1" x14ac:dyDescent="0.25">
      <c r="A52" s="29">
        <v>33</v>
      </c>
      <c r="B52" s="30"/>
      <c r="C52" s="31"/>
      <c r="D52" s="32"/>
      <c r="E52" s="33"/>
      <c r="F52" s="37" t="str">
        <f t="shared" si="15"/>
        <v/>
      </c>
      <c r="G52" s="47"/>
      <c r="H52" s="35" t="str">
        <f t="shared" si="16"/>
        <v/>
      </c>
      <c r="I52" s="36"/>
      <c r="J52" s="35"/>
      <c r="K52" s="37"/>
      <c r="L52" s="37"/>
      <c r="M52" s="33"/>
      <c r="N52" s="35"/>
      <c r="O52" s="35" t="str">
        <f t="shared" si="7"/>
        <v/>
      </c>
      <c r="P52" s="37" t="str">
        <f t="shared" si="8"/>
        <v/>
      </c>
      <c r="Q52" s="40"/>
      <c r="R52" s="6" t="str">
        <f t="shared" si="10"/>
        <v/>
      </c>
      <c r="S52" s="6" t="str">
        <f t="shared" si="11"/>
        <v/>
      </c>
      <c r="T52" s="6" t="str">
        <f t="shared" si="12"/>
        <v/>
      </c>
      <c r="U52" s="6" t="str">
        <f t="shared" si="13"/>
        <v/>
      </c>
      <c r="V52" s="6" t="str">
        <f t="shared" si="14"/>
        <v/>
      </c>
      <c r="W52" s="6" t="str">
        <f t="shared" si="9"/>
        <v/>
      </c>
      <c r="X52" s="6"/>
    </row>
    <row r="53" spans="1:24" ht="15" customHeight="1" x14ac:dyDescent="0.25">
      <c r="A53" s="29">
        <v>34</v>
      </c>
      <c r="B53" s="30"/>
      <c r="C53" s="38"/>
      <c r="D53" s="32"/>
      <c r="E53" s="33"/>
      <c r="F53" s="37" t="str">
        <f t="shared" si="15"/>
        <v/>
      </c>
      <c r="G53" s="47"/>
      <c r="H53" s="35" t="str">
        <f t="shared" si="16"/>
        <v/>
      </c>
      <c r="I53" s="36"/>
      <c r="J53" s="35"/>
      <c r="K53" s="37"/>
      <c r="L53" s="37"/>
      <c r="M53" s="33"/>
      <c r="N53" s="35"/>
      <c r="O53" s="35" t="str">
        <f t="shared" si="7"/>
        <v/>
      </c>
      <c r="P53" s="37" t="str">
        <f t="shared" si="8"/>
        <v/>
      </c>
      <c r="Q53" s="40"/>
      <c r="R53" s="6" t="str">
        <f t="shared" si="10"/>
        <v/>
      </c>
      <c r="S53" s="6" t="str">
        <f t="shared" si="11"/>
        <v/>
      </c>
      <c r="T53" s="6" t="str">
        <f t="shared" si="12"/>
        <v/>
      </c>
      <c r="U53" s="6" t="str">
        <f t="shared" si="13"/>
        <v/>
      </c>
      <c r="V53" s="6" t="str">
        <f t="shared" si="14"/>
        <v/>
      </c>
      <c r="W53" s="6" t="str">
        <f t="shared" si="9"/>
        <v/>
      </c>
      <c r="X53" s="6"/>
    </row>
    <row r="54" spans="1:24" ht="15" customHeight="1" x14ac:dyDescent="0.25">
      <c r="A54" s="29">
        <v>35</v>
      </c>
      <c r="B54" s="30"/>
      <c r="C54" s="30"/>
      <c r="D54" s="32"/>
      <c r="E54" s="33"/>
      <c r="F54" s="37" t="str">
        <f t="shared" si="15"/>
        <v/>
      </c>
      <c r="G54" s="47"/>
      <c r="H54" s="35" t="str">
        <f t="shared" si="16"/>
        <v/>
      </c>
      <c r="I54" s="36"/>
      <c r="J54" s="35"/>
      <c r="K54" s="37"/>
      <c r="L54" s="37"/>
      <c r="M54" s="33"/>
      <c r="N54" s="35"/>
      <c r="O54" s="35" t="str">
        <f t="shared" si="7"/>
        <v/>
      </c>
      <c r="P54" s="37" t="str">
        <f t="shared" si="8"/>
        <v/>
      </c>
      <c r="Q54" s="40"/>
      <c r="R54" s="6" t="str">
        <f t="shared" si="10"/>
        <v/>
      </c>
      <c r="S54" s="6" t="str">
        <f t="shared" si="11"/>
        <v/>
      </c>
      <c r="T54" s="6" t="str">
        <f t="shared" si="12"/>
        <v/>
      </c>
      <c r="U54" s="6" t="str">
        <f t="shared" si="13"/>
        <v/>
      </c>
      <c r="V54" s="6" t="str">
        <f t="shared" si="14"/>
        <v/>
      </c>
      <c r="W54" s="6" t="str">
        <f t="shared" si="9"/>
        <v/>
      </c>
      <c r="X54" s="6"/>
    </row>
    <row r="55" spans="1:24" ht="15" customHeight="1" x14ac:dyDescent="0.25">
      <c r="A55" s="29">
        <v>36</v>
      </c>
      <c r="B55" s="30"/>
      <c r="C55" s="30"/>
      <c r="D55" s="32"/>
      <c r="E55" s="33"/>
      <c r="F55" s="37" t="str">
        <f t="shared" si="15"/>
        <v/>
      </c>
      <c r="G55" s="47"/>
      <c r="H55" s="35" t="str">
        <f t="shared" si="16"/>
        <v/>
      </c>
      <c r="I55" s="36"/>
      <c r="J55" s="35"/>
      <c r="K55" s="37"/>
      <c r="L55" s="37"/>
      <c r="M55" s="33"/>
      <c r="N55" s="35"/>
      <c r="O55" s="35" t="str">
        <f t="shared" si="7"/>
        <v/>
      </c>
      <c r="P55" s="37" t="str">
        <f t="shared" si="8"/>
        <v/>
      </c>
      <c r="Q55" s="40"/>
      <c r="R55" s="6" t="str">
        <f t="shared" si="10"/>
        <v/>
      </c>
      <c r="S55" s="6" t="str">
        <f t="shared" si="11"/>
        <v/>
      </c>
      <c r="T55" s="6" t="str">
        <f t="shared" si="12"/>
        <v/>
      </c>
      <c r="U55" s="6" t="str">
        <f t="shared" si="13"/>
        <v/>
      </c>
      <c r="V55" s="6" t="str">
        <f t="shared" si="14"/>
        <v/>
      </c>
      <c r="W55" s="6" t="str">
        <f t="shared" si="9"/>
        <v/>
      </c>
      <c r="X55" s="6"/>
    </row>
    <row r="56" spans="1:24" ht="15" customHeight="1" x14ac:dyDescent="0.25">
      <c r="A56" s="29">
        <v>37</v>
      </c>
      <c r="B56" s="30"/>
      <c r="C56" s="30"/>
      <c r="D56" s="32"/>
      <c r="E56" s="33"/>
      <c r="F56" s="37"/>
      <c r="G56" s="47"/>
      <c r="H56" s="35"/>
      <c r="I56" s="36"/>
      <c r="J56" s="35"/>
      <c r="K56" s="37"/>
      <c r="L56" s="37"/>
      <c r="M56" s="33"/>
      <c r="N56" s="35"/>
      <c r="O56" s="35"/>
      <c r="P56" s="37"/>
      <c r="Q56" s="40"/>
      <c r="R56" s="6" t="str">
        <f t="shared" si="10"/>
        <v/>
      </c>
      <c r="S56" s="6" t="str">
        <f t="shared" si="11"/>
        <v/>
      </c>
      <c r="T56" s="6" t="str">
        <f t="shared" si="12"/>
        <v/>
      </c>
      <c r="U56" s="6" t="str">
        <f t="shared" si="13"/>
        <v/>
      </c>
      <c r="V56" s="6" t="str">
        <f t="shared" si="14"/>
        <v/>
      </c>
      <c r="W56" s="6" t="str">
        <f t="shared" si="9"/>
        <v/>
      </c>
      <c r="X56" s="6"/>
    </row>
    <row r="57" spans="1:24" ht="15" customHeight="1" x14ac:dyDescent="0.25">
      <c r="A57" s="29">
        <v>38</v>
      </c>
      <c r="B57" s="30"/>
      <c r="C57" s="30"/>
      <c r="D57" s="32"/>
      <c r="E57" s="33"/>
      <c r="F57" s="37"/>
      <c r="G57" s="47"/>
      <c r="H57" s="35"/>
      <c r="I57" s="36"/>
      <c r="J57" s="35"/>
      <c r="K57" s="37"/>
      <c r="L57" s="37"/>
      <c r="M57" s="33"/>
      <c r="N57" s="35"/>
      <c r="O57" s="35"/>
      <c r="P57" s="37"/>
      <c r="Q57" s="40"/>
      <c r="R57" s="6" t="str">
        <f t="shared" si="10"/>
        <v/>
      </c>
      <c r="S57" s="6" t="str">
        <f t="shared" si="11"/>
        <v/>
      </c>
      <c r="T57" s="6" t="str">
        <f t="shared" si="12"/>
        <v/>
      </c>
      <c r="U57" s="6" t="str">
        <f t="shared" si="13"/>
        <v/>
      </c>
      <c r="V57" s="6" t="str">
        <f t="shared" si="14"/>
        <v/>
      </c>
      <c r="W57" s="6" t="str">
        <f t="shared" si="9"/>
        <v/>
      </c>
      <c r="X57" s="6"/>
    </row>
    <row r="58" spans="1:24" ht="15" customHeight="1" x14ac:dyDescent="0.25">
      <c r="A58" s="29">
        <v>39</v>
      </c>
      <c r="B58" s="30"/>
      <c r="C58" s="30"/>
      <c r="D58" s="32"/>
      <c r="E58" s="33"/>
      <c r="F58" s="37"/>
      <c r="G58" s="47"/>
      <c r="H58" s="35"/>
      <c r="I58" s="36"/>
      <c r="J58" s="35"/>
      <c r="K58" s="37"/>
      <c r="L58" s="37"/>
      <c r="M58" s="33"/>
      <c r="N58" s="35"/>
      <c r="O58" s="35"/>
      <c r="P58" s="37"/>
      <c r="Q58" s="40"/>
      <c r="R58" s="6" t="str">
        <f t="shared" si="10"/>
        <v/>
      </c>
      <c r="S58" s="6" t="str">
        <f t="shared" si="11"/>
        <v/>
      </c>
      <c r="T58" s="6" t="str">
        <f t="shared" si="12"/>
        <v/>
      </c>
      <c r="U58" s="6" t="str">
        <f t="shared" si="13"/>
        <v/>
      </c>
      <c r="V58" s="6" t="str">
        <f t="shared" si="14"/>
        <v/>
      </c>
      <c r="W58" s="6" t="str">
        <f t="shared" si="9"/>
        <v/>
      </c>
      <c r="X58" s="6"/>
    </row>
    <row r="59" spans="1:24" ht="15" customHeight="1" x14ac:dyDescent="0.25">
      <c r="A59" s="29">
        <v>40</v>
      </c>
      <c r="B59" s="30"/>
      <c r="C59" s="30"/>
      <c r="D59" s="32"/>
      <c r="E59" s="33"/>
      <c r="F59" s="37"/>
      <c r="G59" s="47"/>
      <c r="H59" s="35"/>
      <c r="I59" s="36"/>
      <c r="J59" s="35"/>
      <c r="K59" s="37"/>
      <c r="L59" s="37"/>
      <c r="M59" s="33"/>
      <c r="N59" s="35"/>
      <c r="O59" s="35"/>
      <c r="P59" s="37"/>
      <c r="Q59" s="40"/>
      <c r="R59" s="6" t="str">
        <f t="shared" si="10"/>
        <v/>
      </c>
      <c r="S59" s="6" t="str">
        <f t="shared" si="11"/>
        <v/>
      </c>
      <c r="T59" s="6" t="str">
        <f t="shared" si="12"/>
        <v/>
      </c>
      <c r="U59" s="6" t="str">
        <f t="shared" si="13"/>
        <v/>
      </c>
      <c r="V59" s="6" t="str">
        <f t="shared" si="14"/>
        <v/>
      </c>
      <c r="W59" s="6" t="str">
        <f t="shared" si="9"/>
        <v/>
      </c>
      <c r="X59" s="6"/>
    </row>
    <row r="60" spans="1:24" ht="15" customHeight="1" x14ac:dyDescent="0.25">
      <c r="A60" s="29"/>
      <c r="B60" s="30"/>
      <c r="C60" s="30"/>
      <c r="D60" s="32"/>
      <c r="E60" s="33"/>
      <c r="F60" s="37"/>
      <c r="G60" s="47"/>
      <c r="H60" s="35"/>
      <c r="I60" s="36"/>
      <c r="J60" s="35"/>
      <c r="K60" s="37"/>
      <c r="L60" s="37"/>
      <c r="M60" s="33"/>
      <c r="N60" s="35"/>
      <c r="O60" s="35"/>
      <c r="P60" s="37"/>
      <c r="Q60" s="40"/>
      <c r="S60" s="6"/>
      <c r="T60" s="6"/>
      <c r="U60" s="6"/>
      <c r="V60" s="6"/>
      <c r="W60" s="6"/>
      <c r="X60" s="6"/>
    </row>
    <row r="61" spans="1:24" ht="15" customHeight="1" x14ac:dyDescent="0.25">
      <c r="A61" s="29"/>
      <c r="B61" s="30"/>
      <c r="C61" s="30"/>
      <c r="D61" s="32"/>
      <c r="E61" s="33"/>
      <c r="F61" s="37"/>
      <c r="G61" s="47"/>
      <c r="H61" s="35"/>
      <c r="I61" s="36"/>
      <c r="J61" s="35"/>
      <c r="K61" s="37"/>
      <c r="L61" s="37"/>
      <c r="M61" s="33"/>
      <c r="N61" s="35"/>
      <c r="O61" s="35"/>
      <c r="P61" s="37"/>
      <c r="Q61" s="40"/>
      <c r="S61" s="6"/>
      <c r="T61" s="6"/>
      <c r="U61" s="6"/>
      <c r="V61" s="6"/>
      <c r="W61" s="6"/>
      <c r="X61" s="6"/>
    </row>
    <row r="62" spans="1:24" ht="30.9" customHeight="1" x14ac:dyDescent="0.25">
      <c r="A62" s="41" t="s">
        <v>91</v>
      </c>
      <c r="B62" s="42" t="s">
        <v>128</v>
      </c>
      <c r="C62" s="41"/>
      <c r="D62" s="43">
        <f>SUM(D46:D55)</f>
        <v>0</v>
      </c>
      <c r="E62" s="44">
        <f>SUM(E46:E55)</f>
        <v>0</v>
      </c>
      <c r="F62" s="45"/>
      <c r="G62" s="44">
        <v>100000</v>
      </c>
      <c r="H62" s="44"/>
      <c r="I62" s="41"/>
      <c r="J62" s="43"/>
      <c r="K62" s="45"/>
      <c r="L62" s="45"/>
      <c r="M62" s="44"/>
      <c r="N62" s="44"/>
      <c r="O62" s="44">
        <f>SUM(O46:O55)</f>
        <v>0</v>
      </c>
      <c r="P62" s="45">
        <f>IF(G62="","",O62/G62)</f>
        <v>0</v>
      </c>
      <c r="Q62" s="69"/>
      <c r="R62" s="6">
        <f t="shared" ref="R62:W62" si="17">SUM(R46:R59)</f>
        <v>0</v>
      </c>
      <c r="S62" s="6">
        <f t="shared" si="17"/>
        <v>0</v>
      </c>
      <c r="T62" s="6">
        <f t="shared" si="17"/>
        <v>0</v>
      </c>
      <c r="U62" s="6">
        <f t="shared" si="17"/>
        <v>0</v>
      </c>
      <c r="V62" s="6">
        <f t="shared" si="17"/>
        <v>0</v>
      </c>
      <c r="W62" s="6">
        <f t="shared" si="17"/>
        <v>0</v>
      </c>
      <c r="X62" s="6"/>
    </row>
    <row r="63" spans="1:24" ht="15" customHeight="1" x14ac:dyDescent="0.25">
      <c r="A63" s="41">
        <v>42</v>
      </c>
      <c r="B63" s="42" t="s">
        <v>132</v>
      </c>
      <c r="C63" s="41"/>
      <c r="D63" s="43"/>
      <c r="E63" s="44">
        <f>Budgetisation!E41</f>
        <v>0</v>
      </c>
      <c r="F63" s="45"/>
      <c r="G63" s="44">
        <f>'Avenant-TS 1'!G42</f>
        <v>100000</v>
      </c>
      <c r="H63" s="44"/>
      <c r="I63" s="41"/>
      <c r="J63" s="43"/>
      <c r="K63" s="45"/>
      <c r="L63" s="45"/>
      <c r="M63" s="44">
        <f>Budgetisation!M41</f>
        <v>0</v>
      </c>
      <c r="N63" s="44">
        <f>Budgetisation!N41</f>
        <v>0</v>
      </c>
      <c r="O63" s="44">
        <f>Budgetisation!O41</f>
        <v>0</v>
      </c>
      <c r="P63" s="45" t="e">
        <f>Budgetisation!P41</f>
        <v>#DIV/0!</v>
      </c>
      <c r="Q63" s="69"/>
      <c r="S63" s="6"/>
      <c r="T63" s="6"/>
      <c r="U63" s="6"/>
      <c r="V63" s="6"/>
      <c r="W63" s="6"/>
    </row>
    <row r="64" spans="1:24" ht="15" customHeight="1" x14ac:dyDescent="0.25">
      <c r="A64" s="49">
        <v>43</v>
      </c>
      <c r="B64" s="50" t="s">
        <v>55</v>
      </c>
      <c r="C64" s="49"/>
      <c r="D64" s="51"/>
      <c r="E64" s="52"/>
      <c r="F64" s="53"/>
      <c r="G64" s="54">
        <f>G62+G63</f>
        <v>200000</v>
      </c>
      <c r="H64" s="54"/>
      <c r="I64" s="49"/>
      <c r="J64" s="51"/>
      <c r="K64" s="53"/>
      <c r="L64" s="53"/>
      <c r="M64" s="52"/>
      <c r="N64" s="52"/>
      <c r="O64" s="54"/>
      <c r="P64" s="55"/>
      <c r="Q64" s="56"/>
    </row>
    <row r="65" spans="1:23" ht="8.1" customHeight="1" x14ac:dyDescent="0.25"/>
    <row r="66" spans="1:23" ht="15" customHeight="1" x14ac:dyDescent="0.25">
      <c r="A66" s="57" t="s">
        <v>56</v>
      </c>
      <c r="B66" s="58"/>
      <c r="C66" s="97" t="s">
        <v>92</v>
      </c>
      <c r="D66" s="59"/>
      <c r="E66" s="98" t="s">
        <v>93</v>
      </c>
      <c r="F66" s="60"/>
      <c r="G66" s="61"/>
      <c r="H66" s="61"/>
      <c r="I66" s="61"/>
      <c r="J66" s="235" t="s">
        <v>57</v>
      </c>
      <c r="K66" s="236"/>
      <c r="L66" s="236"/>
      <c r="M66" s="237"/>
      <c r="N66" s="243" t="s">
        <v>58</v>
      </c>
      <c r="O66" s="244"/>
      <c r="P66" s="244"/>
      <c r="Q66" s="245"/>
    </row>
    <row r="67" spans="1:23" ht="15" customHeight="1" thickBot="1" x14ac:dyDescent="0.3">
      <c r="A67" s="62" t="s">
        <v>24</v>
      </c>
      <c r="B67" s="88"/>
      <c r="C67" s="89" t="s">
        <v>24</v>
      </c>
      <c r="D67" s="63"/>
      <c r="E67" s="252" t="s">
        <v>59</v>
      </c>
      <c r="F67" s="253"/>
      <c r="G67" s="253"/>
      <c r="H67" s="253"/>
      <c r="I67" s="254"/>
      <c r="J67" s="246" t="s">
        <v>59</v>
      </c>
      <c r="K67" s="247"/>
      <c r="L67" s="247"/>
      <c r="M67" s="248"/>
      <c r="N67" s="249" t="s">
        <v>59</v>
      </c>
      <c r="O67" s="250"/>
      <c r="P67" s="250"/>
      <c r="Q67" s="251"/>
    </row>
    <row r="68" spans="1:23" ht="15" customHeight="1" x14ac:dyDescent="0.25">
      <c r="B68" s="90" t="s">
        <v>83</v>
      </c>
      <c r="C68" s="90" t="s">
        <v>83</v>
      </c>
      <c r="E68" s="276" t="s">
        <v>83</v>
      </c>
      <c r="F68" s="277"/>
      <c r="G68" s="277"/>
      <c r="H68" s="277"/>
      <c r="I68" s="278"/>
      <c r="J68" s="276" t="s">
        <v>83</v>
      </c>
      <c r="K68" s="277"/>
      <c r="L68" s="277"/>
      <c r="M68" s="278"/>
      <c r="N68" s="276" t="s">
        <v>83</v>
      </c>
      <c r="O68" s="277"/>
      <c r="P68" s="277"/>
      <c r="Q68" s="278"/>
    </row>
    <row r="69" spans="1:23" ht="15" customHeight="1" thickBot="1" x14ac:dyDescent="0.3">
      <c r="B69" s="91"/>
      <c r="C69" s="91"/>
      <c r="D69" s="92"/>
      <c r="E69" s="273"/>
      <c r="F69" s="274"/>
      <c r="G69" s="274"/>
      <c r="H69" s="274"/>
      <c r="I69" s="275"/>
      <c r="J69" s="273"/>
      <c r="K69" s="274"/>
      <c r="L69" s="274"/>
      <c r="M69" s="275"/>
      <c r="N69" s="273"/>
      <c r="O69" s="274"/>
      <c r="P69" s="274"/>
      <c r="Q69" s="275"/>
    </row>
    <row r="70" spans="1:23" ht="15" customHeight="1" thickBot="1" x14ac:dyDescent="0.3">
      <c r="R70" s="86" t="s">
        <v>70</v>
      </c>
      <c r="S70" s="84" t="s">
        <v>71</v>
      </c>
      <c r="T70" s="84" t="s">
        <v>72</v>
      </c>
      <c r="U70" s="84" t="s">
        <v>75</v>
      </c>
      <c r="V70" s="85" t="s">
        <v>78</v>
      </c>
      <c r="W70" s="87" t="s">
        <v>79</v>
      </c>
    </row>
    <row r="71" spans="1:23" ht="15" customHeight="1" x14ac:dyDescent="0.25">
      <c r="R71" s="6" t="str">
        <f t="shared" ref="R71:R80" si="18">IF(B50="Heures sous-traitance pose*",G50,"")</f>
        <v/>
      </c>
      <c r="S71" s="6" t="str">
        <f t="shared" ref="S71:S80" si="19">IF(B50="Location nacelle (dont transport)",G50,"")</f>
        <v/>
      </c>
      <c r="T71" s="6" t="str">
        <f t="shared" ref="T71:T80" si="20">IF(B50="Fourniture matériel externe",G50,"")</f>
        <v/>
      </c>
      <c r="U71" s="6" t="str">
        <f t="shared" ref="U71:U80" si="21">IF(B50="Heures sous-traitance dépose*",G50,"")</f>
        <v/>
      </c>
      <c r="V71" s="6" t="str">
        <f t="shared" ref="V71:V80" si="22">IF(B50="Location autre (dont transport)",G50,"")</f>
        <v/>
      </c>
      <c r="W71" s="6" t="str">
        <f t="shared" ref="W71:W80" si="23">IF(B50="Divers",G50,"")</f>
        <v/>
      </c>
    </row>
    <row r="72" spans="1:23" ht="15" customHeight="1" x14ac:dyDescent="0.25">
      <c r="R72" s="6" t="str">
        <f t="shared" si="18"/>
        <v/>
      </c>
      <c r="S72" s="6" t="str">
        <f t="shared" si="19"/>
        <v/>
      </c>
      <c r="T72" s="6" t="str">
        <f t="shared" si="20"/>
        <v/>
      </c>
      <c r="U72" s="6" t="str">
        <f t="shared" si="21"/>
        <v/>
      </c>
      <c r="V72" s="6" t="str">
        <f t="shared" si="22"/>
        <v/>
      </c>
      <c r="W72" s="6" t="str">
        <f t="shared" si="23"/>
        <v/>
      </c>
    </row>
    <row r="73" spans="1:23" ht="15" customHeight="1" x14ac:dyDescent="0.25">
      <c r="R73" s="6" t="str">
        <f t="shared" si="18"/>
        <v/>
      </c>
      <c r="S73" s="6" t="str">
        <f t="shared" si="19"/>
        <v/>
      </c>
      <c r="T73" s="6" t="str">
        <f t="shared" si="20"/>
        <v/>
      </c>
      <c r="U73" s="6" t="str">
        <f t="shared" si="21"/>
        <v/>
      </c>
      <c r="V73" s="6" t="str">
        <f t="shared" si="22"/>
        <v/>
      </c>
      <c r="W73" s="6" t="str">
        <f t="shared" si="23"/>
        <v/>
      </c>
    </row>
    <row r="74" spans="1:23" ht="15" customHeight="1" x14ac:dyDescent="0.25">
      <c r="R74" s="6" t="str">
        <f t="shared" si="18"/>
        <v/>
      </c>
      <c r="S74" s="6" t="str">
        <f t="shared" si="19"/>
        <v/>
      </c>
      <c r="T74" s="6" t="str">
        <f t="shared" si="20"/>
        <v/>
      </c>
      <c r="U74" s="6" t="str">
        <f t="shared" si="21"/>
        <v/>
      </c>
      <c r="V74" s="6" t="str">
        <f t="shared" si="22"/>
        <v/>
      </c>
      <c r="W74" s="6" t="str">
        <f t="shared" si="23"/>
        <v/>
      </c>
    </row>
    <row r="75" spans="1:23" ht="15" customHeight="1" x14ac:dyDescent="0.25">
      <c r="R75" s="6" t="str">
        <f t="shared" si="18"/>
        <v/>
      </c>
      <c r="S75" s="6" t="str">
        <f t="shared" si="19"/>
        <v/>
      </c>
      <c r="T75" s="6" t="str">
        <f t="shared" si="20"/>
        <v/>
      </c>
      <c r="U75" s="6" t="str">
        <f t="shared" si="21"/>
        <v/>
      </c>
      <c r="V75" s="6" t="str">
        <f t="shared" si="22"/>
        <v/>
      </c>
      <c r="W75" s="6" t="str">
        <f t="shared" si="23"/>
        <v/>
      </c>
    </row>
    <row r="76" spans="1:23" ht="15" customHeight="1" x14ac:dyDescent="0.25">
      <c r="R76" s="6" t="str">
        <f t="shared" si="18"/>
        <v/>
      </c>
      <c r="S76" s="6" t="str">
        <f t="shared" si="19"/>
        <v/>
      </c>
      <c r="T76" s="6" t="str">
        <f t="shared" si="20"/>
        <v/>
      </c>
      <c r="U76" s="6" t="str">
        <f t="shared" si="21"/>
        <v/>
      </c>
      <c r="V76" s="6" t="str">
        <f t="shared" si="22"/>
        <v/>
      </c>
      <c r="W76" s="6" t="str">
        <f t="shared" si="23"/>
        <v/>
      </c>
    </row>
    <row r="77" spans="1:23" ht="15" customHeight="1" x14ac:dyDescent="0.25">
      <c r="R77" s="6" t="str">
        <f t="shared" si="18"/>
        <v/>
      </c>
      <c r="S77" s="6" t="str">
        <f t="shared" si="19"/>
        <v/>
      </c>
      <c r="T77" s="6" t="str">
        <f t="shared" si="20"/>
        <v/>
      </c>
      <c r="U77" s="6" t="str">
        <f t="shared" si="21"/>
        <v/>
      </c>
      <c r="V77" s="6" t="str">
        <f t="shared" si="22"/>
        <v/>
      </c>
      <c r="W77" s="6" t="str">
        <f t="shared" si="23"/>
        <v/>
      </c>
    </row>
    <row r="78" spans="1:23" ht="15" customHeight="1" x14ac:dyDescent="0.25">
      <c r="R78" s="6" t="str">
        <f t="shared" si="18"/>
        <v/>
      </c>
      <c r="S78" s="6" t="str">
        <f t="shared" si="19"/>
        <v/>
      </c>
      <c r="T78" s="6" t="str">
        <f t="shared" si="20"/>
        <v/>
      </c>
      <c r="U78" s="6" t="str">
        <f t="shared" si="21"/>
        <v/>
      </c>
      <c r="V78" s="6" t="str">
        <f t="shared" si="22"/>
        <v/>
      </c>
      <c r="W78" s="6" t="str">
        <f t="shared" si="23"/>
        <v/>
      </c>
    </row>
    <row r="79" spans="1:23" ht="15" customHeight="1" x14ac:dyDescent="0.25">
      <c r="R79" s="6" t="str">
        <f t="shared" si="18"/>
        <v/>
      </c>
      <c r="S79" s="6" t="str">
        <f t="shared" si="19"/>
        <v/>
      </c>
      <c r="T79" s="6" t="str">
        <f t="shared" si="20"/>
        <v/>
      </c>
      <c r="U79" s="6" t="str">
        <f t="shared" si="21"/>
        <v/>
      </c>
      <c r="V79" s="6" t="str">
        <f t="shared" si="22"/>
        <v/>
      </c>
      <c r="W79" s="6" t="str">
        <f t="shared" si="23"/>
        <v/>
      </c>
    </row>
    <row r="80" spans="1:23" ht="15" customHeight="1" x14ac:dyDescent="0.25">
      <c r="R80" s="6" t="str">
        <f t="shared" si="18"/>
        <v/>
      </c>
      <c r="S80" s="6" t="str">
        <f t="shared" si="19"/>
        <v/>
      </c>
      <c r="T80" s="6" t="str">
        <f t="shared" si="20"/>
        <v/>
      </c>
      <c r="U80" s="6" t="str">
        <f t="shared" si="21"/>
        <v/>
      </c>
      <c r="V80" s="6" t="str">
        <f t="shared" si="22"/>
        <v/>
      </c>
      <c r="W80" s="6" t="str">
        <f t="shared" si="23"/>
        <v/>
      </c>
    </row>
    <row r="81" spans="18:23" ht="15" customHeight="1" x14ac:dyDescent="0.25">
      <c r="R81" s="6" t="str">
        <f>IF(B62="Heures sous-traitance pose*",G62,"")</f>
        <v/>
      </c>
      <c r="S81" s="6" t="str">
        <f>IF(B62="Location nacelle (dont transport)",G62,"")</f>
        <v/>
      </c>
      <c r="T81" s="6" t="str">
        <f>IF(B62="Fourniture matériel externe",G62,"")</f>
        <v/>
      </c>
      <c r="U81" s="6" t="str">
        <f>IF(B62="Heures sous-traitance dépose*",G62,"")</f>
        <v/>
      </c>
      <c r="V81" s="6" t="str">
        <f>IF(B62="Location autre (dont transport)",G62,"")</f>
        <v/>
      </c>
      <c r="W81" s="6" t="str">
        <f>IF(B62="Divers",G62,"")</f>
        <v/>
      </c>
    </row>
    <row r="82" spans="18:23" ht="15" customHeight="1" x14ac:dyDescent="0.25">
      <c r="R82" s="6" t="str">
        <f>IF(B63="Heures sous-traitance pose*",G63,"")</f>
        <v/>
      </c>
      <c r="S82" s="6" t="str">
        <f>IF(B63="Location nacelle (dont transport)",G63,"")</f>
        <v/>
      </c>
      <c r="T82" s="6" t="str">
        <f>IF(B63="Fourniture matériel externe",G63,"")</f>
        <v/>
      </c>
      <c r="U82" s="6" t="str">
        <f>IF(B63="Heures sous-traitance dépose*",G63,"")</f>
        <v/>
      </c>
      <c r="V82" s="6" t="str">
        <f>IF(B63="Location autre (dont transport)",G63,"")</f>
        <v/>
      </c>
      <c r="W82" s="6" t="str">
        <f>IF(B63="Divers",G63,"")</f>
        <v/>
      </c>
    </row>
    <row r="83" spans="18:23" ht="15" customHeight="1" x14ac:dyDescent="0.25">
      <c r="R83" s="6" t="e">
        <f>IF(#REF!="Heures sous-traitance pose*",#REF!,"")</f>
        <v>#REF!</v>
      </c>
      <c r="S83" s="6" t="e">
        <f>IF(#REF!="Location nacelle (dont transport)",#REF!,"")</f>
        <v>#REF!</v>
      </c>
      <c r="T83" s="6" t="e">
        <f>IF(#REF!="Fourniture matériel externe",#REF!,"")</f>
        <v>#REF!</v>
      </c>
      <c r="U83" s="6" t="e">
        <f>IF(#REF!="Heures sous-traitance dépose*",#REF!,"")</f>
        <v>#REF!</v>
      </c>
      <c r="V83" s="6" t="e">
        <f>IF(#REF!="Location autre (dont transport)",#REF!,"")</f>
        <v>#REF!</v>
      </c>
      <c r="W83" s="6" t="e">
        <f>IF(#REF!="Divers",#REF!,"")</f>
        <v>#REF!</v>
      </c>
    </row>
    <row r="84" spans="18:23" ht="15" customHeight="1" x14ac:dyDescent="0.25">
      <c r="R84" s="6" t="e">
        <f>IF(#REF!="Heures sous-traitance pose*",#REF!,"")</f>
        <v>#REF!</v>
      </c>
      <c r="S84" s="6" t="e">
        <f>IF(#REF!="Location nacelle (dont transport)",#REF!,"")</f>
        <v>#REF!</v>
      </c>
      <c r="T84" s="6" t="e">
        <f>IF(#REF!="Fourniture matériel externe",#REF!,"")</f>
        <v>#REF!</v>
      </c>
      <c r="U84" s="6" t="e">
        <f>IF(#REF!="Heures sous-traitance dépose*",#REF!,"")</f>
        <v>#REF!</v>
      </c>
      <c r="V84" s="6" t="e">
        <f>IF(#REF!="Location autre (dont transport)",#REF!,"")</f>
        <v>#REF!</v>
      </c>
      <c r="W84" s="6" t="e">
        <f>IF(#REF!="Divers",#REF!,"")</f>
        <v>#REF!</v>
      </c>
    </row>
    <row r="85" spans="18:23" ht="15" customHeight="1" x14ac:dyDescent="0.25">
      <c r="R85" s="6" t="e">
        <f t="shared" ref="R85:W85" si="24">SUM(R71:R84)</f>
        <v>#REF!</v>
      </c>
      <c r="S85" s="6" t="e">
        <f t="shared" si="24"/>
        <v>#REF!</v>
      </c>
      <c r="T85" s="6" t="e">
        <f t="shared" si="24"/>
        <v>#REF!</v>
      </c>
      <c r="U85" s="6" t="e">
        <f t="shared" si="24"/>
        <v>#REF!</v>
      </c>
      <c r="V85" s="6" t="e">
        <f t="shared" si="24"/>
        <v>#REF!</v>
      </c>
      <c r="W85" s="6" t="e">
        <f t="shared" si="24"/>
        <v>#REF!</v>
      </c>
    </row>
  </sheetData>
  <sheetProtection pivotTables="0"/>
  <mergeCells count="22">
    <mergeCell ref="E69:I69"/>
    <mergeCell ref="J69:M69"/>
    <mergeCell ref="N69:Q69"/>
    <mergeCell ref="K12:M12"/>
    <mergeCell ref="K13:M13"/>
    <mergeCell ref="G14:J14"/>
    <mergeCell ref="L14:M14"/>
    <mergeCell ref="A16:B16"/>
    <mergeCell ref="H16:L16"/>
    <mergeCell ref="M16:N16"/>
    <mergeCell ref="B13:C13"/>
    <mergeCell ref="J68:M68"/>
    <mergeCell ref="N68:Q68"/>
    <mergeCell ref="A17:B17"/>
    <mergeCell ref="H17:L17"/>
    <mergeCell ref="M17:N17"/>
    <mergeCell ref="J66:M66"/>
    <mergeCell ref="N66:Q66"/>
    <mergeCell ref="J67:M67"/>
    <mergeCell ref="N67:Q67"/>
    <mergeCell ref="E67:I67"/>
    <mergeCell ref="E68:I68"/>
  </mergeCells>
  <dataValidations count="6">
    <dataValidation type="list" allowBlank="1" showInputMessage="1" showErrorMessage="1" sqref="WVJ983067:WVJ983091 IX20:IX44 ST20:ST44 ACP20:ACP44 AML20:AML44 AWH20:AWH44 BGD20:BGD44 BPZ20:BPZ44 BZV20:BZV44 CJR20:CJR44 CTN20:CTN44 DDJ20:DDJ44 DNF20:DNF44 DXB20:DXB44 EGX20:EGX44 EQT20:EQT44 FAP20:FAP44 FKL20:FKL44 FUH20:FUH44 GED20:GED44 GNZ20:GNZ44 GXV20:GXV44 HHR20:HHR44 HRN20:HRN44 IBJ20:IBJ44 ILF20:ILF44 IVB20:IVB44 JEX20:JEX44 JOT20:JOT44 JYP20:JYP44 KIL20:KIL44 KSH20:KSH44 LCD20:LCD44 LLZ20:LLZ44 LVV20:LVV44 MFR20:MFR44 MPN20:MPN44 MZJ20:MZJ44 NJF20:NJF44 NTB20:NTB44 OCX20:OCX44 OMT20:OMT44 OWP20:OWP44 PGL20:PGL44 PQH20:PQH44 QAD20:QAD44 QJZ20:QJZ44 QTV20:QTV44 RDR20:RDR44 RNN20:RNN44 RXJ20:RXJ44 SHF20:SHF44 SRB20:SRB44 TAX20:TAX44 TKT20:TKT44 TUP20:TUP44 UEL20:UEL44 UOH20:UOH44 UYD20:UYD44 VHZ20:VHZ44 VRV20:VRV44 WBR20:WBR44 WLN20:WLN44 WVJ20:WVJ44 B65563:B65587 IX65563:IX65587 ST65563:ST65587 ACP65563:ACP65587 AML65563:AML65587 AWH65563:AWH65587 BGD65563:BGD65587 BPZ65563:BPZ65587 BZV65563:BZV65587 CJR65563:CJR65587 CTN65563:CTN65587 DDJ65563:DDJ65587 DNF65563:DNF65587 DXB65563:DXB65587 EGX65563:EGX65587 EQT65563:EQT65587 FAP65563:FAP65587 FKL65563:FKL65587 FUH65563:FUH65587 GED65563:GED65587 GNZ65563:GNZ65587 GXV65563:GXV65587 HHR65563:HHR65587 HRN65563:HRN65587 IBJ65563:IBJ65587 ILF65563:ILF65587 IVB65563:IVB65587 JEX65563:JEX65587 JOT65563:JOT65587 JYP65563:JYP65587 KIL65563:KIL65587 KSH65563:KSH65587 LCD65563:LCD65587 LLZ65563:LLZ65587 LVV65563:LVV65587 MFR65563:MFR65587 MPN65563:MPN65587 MZJ65563:MZJ65587 NJF65563:NJF65587 NTB65563:NTB65587 OCX65563:OCX65587 OMT65563:OMT65587 OWP65563:OWP65587 PGL65563:PGL65587 PQH65563:PQH65587 QAD65563:QAD65587 QJZ65563:QJZ65587 QTV65563:QTV65587 RDR65563:RDR65587 RNN65563:RNN65587 RXJ65563:RXJ65587 SHF65563:SHF65587 SRB65563:SRB65587 TAX65563:TAX65587 TKT65563:TKT65587 TUP65563:TUP65587 UEL65563:UEL65587 UOH65563:UOH65587 UYD65563:UYD65587 VHZ65563:VHZ65587 VRV65563:VRV65587 WBR65563:WBR65587 WLN65563:WLN65587 WVJ65563:WVJ65587 B131099:B131123 IX131099:IX131123 ST131099:ST131123 ACP131099:ACP131123 AML131099:AML131123 AWH131099:AWH131123 BGD131099:BGD131123 BPZ131099:BPZ131123 BZV131099:BZV131123 CJR131099:CJR131123 CTN131099:CTN131123 DDJ131099:DDJ131123 DNF131099:DNF131123 DXB131099:DXB131123 EGX131099:EGX131123 EQT131099:EQT131123 FAP131099:FAP131123 FKL131099:FKL131123 FUH131099:FUH131123 GED131099:GED131123 GNZ131099:GNZ131123 GXV131099:GXV131123 HHR131099:HHR131123 HRN131099:HRN131123 IBJ131099:IBJ131123 ILF131099:ILF131123 IVB131099:IVB131123 JEX131099:JEX131123 JOT131099:JOT131123 JYP131099:JYP131123 KIL131099:KIL131123 KSH131099:KSH131123 LCD131099:LCD131123 LLZ131099:LLZ131123 LVV131099:LVV131123 MFR131099:MFR131123 MPN131099:MPN131123 MZJ131099:MZJ131123 NJF131099:NJF131123 NTB131099:NTB131123 OCX131099:OCX131123 OMT131099:OMT131123 OWP131099:OWP131123 PGL131099:PGL131123 PQH131099:PQH131123 QAD131099:QAD131123 QJZ131099:QJZ131123 QTV131099:QTV131123 RDR131099:RDR131123 RNN131099:RNN131123 RXJ131099:RXJ131123 SHF131099:SHF131123 SRB131099:SRB131123 TAX131099:TAX131123 TKT131099:TKT131123 TUP131099:TUP131123 UEL131099:UEL131123 UOH131099:UOH131123 UYD131099:UYD131123 VHZ131099:VHZ131123 VRV131099:VRV131123 WBR131099:WBR131123 WLN131099:WLN131123 WVJ131099:WVJ131123 B196635:B196659 IX196635:IX196659 ST196635:ST196659 ACP196635:ACP196659 AML196635:AML196659 AWH196635:AWH196659 BGD196635:BGD196659 BPZ196635:BPZ196659 BZV196635:BZV196659 CJR196635:CJR196659 CTN196635:CTN196659 DDJ196635:DDJ196659 DNF196635:DNF196659 DXB196635:DXB196659 EGX196635:EGX196659 EQT196635:EQT196659 FAP196635:FAP196659 FKL196635:FKL196659 FUH196635:FUH196659 GED196635:GED196659 GNZ196635:GNZ196659 GXV196635:GXV196659 HHR196635:HHR196659 HRN196635:HRN196659 IBJ196635:IBJ196659 ILF196635:ILF196659 IVB196635:IVB196659 JEX196635:JEX196659 JOT196635:JOT196659 JYP196635:JYP196659 KIL196635:KIL196659 KSH196635:KSH196659 LCD196635:LCD196659 LLZ196635:LLZ196659 LVV196635:LVV196659 MFR196635:MFR196659 MPN196635:MPN196659 MZJ196635:MZJ196659 NJF196635:NJF196659 NTB196635:NTB196659 OCX196635:OCX196659 OMT196635:OMT196659 OWP196635:OWP196659 PGL196635:PGL196659 PQH196635:PQH196659 QAD196635:QAD196659 QJZ196635:QJZ196659 QTV196635:QTV196659 RDR196635:RDR196659 RNN196635:RNN196659 RXJ196635:RXJ196659 SHF196635:SHF196659 SRB196635:SRB196659 TAX196635:TAX196659 TKT196635:TKT196659 TUP196635:TUP196659 UEL196635:UEL196659 UOH196635:UOH196659 UYD196635:UYD196659 VHZ196635:VHZ196659 VRV196635:VRV196659 WBR196635:WBR196659 WLN196635:WLN196659 WVJ196635:WVJ196659 B262171:B262195 IX262171:IX262195 ST262171:ST262195 ACP262171:ACP262195 AML262171:AML262195 AWH262171:AWH262195 BGD262171:BGD262195 BPZ262171:BPZ262195 BZV262171:BZV262195 CJR262171:CJR262195 CTN262171:CTN262195 DDJ262171:DDJ262195 DNF262171:DNF262195 DXB262171:DXB262195 EGX262171:EGX262195 EQT262171:EQT262195 FAP262171:FAP262195 FKL262171:FKL262195 FUH262171:FUH262195 GED262171:GED262195 GNZ262171:GNZ262195 GXV262171:GXV262195 HHR262171:HHR262195 HRN262171:HRN262195 IBJ262171:IBJ262195 ILF262171:ILF262195 IVB262171:IVB262195 JEX262171:JEX262195 JOT262171:JOT262195 JYP262171:JYP262195 KIL262171:KIL262195 KSH262171:KSH262195 LCD262171:LCD262195 LLZ262171:LLZ262195 LVV262171:LVV262195 MFR262171:MFR262195 MPN262171:MPN262195 MZJ262171:MZJ262195 NJF262171:NJF262195 NTB262171:NTB262195 OCX262171:OCX262195 OMT262171:OMT262195 OWP262171:OWP262195 PGL262171:PGL262195 PQH262171:PQH262195 QAD262171:QAD262195 QJZ262171:QJZ262195 QTV262171:QTV262195 RDR262171:RDR262195 RNN262171:RNN262195 RXJ262171:RXJ262195 SHF262171:SHF262195 SRB262171:SRB262195 TAX262171:TAX262195 TKT262171:TKT262195 TUP262171:TUP262195 UEL262171:UEL262195 UOH262171:UOH262195 UYD262171:UYD262195 VHZ262171:VHZ262195 VRV262171:VRV262195 WBR262171:WBR262195 WLN262171:WLN262195 WVJ262171:WVJ262195 B327707:B327731 IX327707:IX327731 ST327707:ST327731 ACP327707:ACP327731 AML327707:AML327731 AWH327707:AWH327731 BGD327707:BGD327731 BPZ327707:BPZ327731 BZV327707:BZV327731 CJR327707:CJR327731 CTN327707:CTN327731 DDJ327707:DDJ327731 DNF327707:DNF327731 DXB327707:DXB327731 EGX327707:EGX327731 EQT327707:EQT327731 FAP327707:FAP327731 FKL327707:FKL327731 FUH327707:FUH327731 GED327707:GED327731 GNZ327707:GNZ327731 GXV327707:GXV327731 HHR327707:HHR327731 HRN327707:HRN327731 IBJ327707:IBJ327731 ILF327707:ILF327731 IVB327707:IVB327731 JEX327707:JEX327731 JOT327707:JOT327731 JYP327707:JYP327731 KIL327707:KIL327731 KSH327707:KSH327731 LCD327707:LCD327731 LLZ327707:LLZ327731 LVV327707:LVV327731 MFR327707:MFR327731 MPN327707:MPN327731 MZJ327707:MZJ327731 NJF327707:NJF327731 NTB327707:NTB327731 OCX327707:OCX327731 OMT327707:OMT327731 OWP327707:OWP327731 PGL327707:PGL327731 PQH327707:PQH327731 QAD327707:QAD327731 QJZ327707:QJZ327731 QTV327707:QTV327731 RDR327707:RDR327731 RNN327707:RNN327731 RXJ327707:RXJ327731 SHF327707:SHF327731 SRB327707:SRB327731 TAX327707:TAX327731 TKT327707:TKT327731 TUP327707:TUP327731 UEL327707:UEL327731 UOH327707:UOH327731 UYD327707:UYD327731 VHZ327707:VHZ327731 VRV327707:VRV327731 WBR327707:WBR327731 WLN327707:WLN327731 WVJ327707:WVJ327731 B393243:B393267 IX393243:IX393267 ST393243:ST393267 ACP393243:ACP393267 AML393243:AML393267 AWH393243:AWH393267 BGD393243:BGD393267 BPZ393243:BPZ393267 BZV393243:BZV393267 CJR393243:CJR393267 CTN393243:CTN393267 DDJ393243:DDJ393267 DNF393243:DNF393267 DXB393243:DXB393267 EGX393243:EGX393267 EQT393243:EQT393267 FAP393243:FAP393267 FKL393243:FKL393267 FUH393243:FUH393267 GED393243:GED393267 GNZ393243:GNZ393267 GXV393243:GXV393267 HHR393243:HHR393267 HRN393243:HRN393267 IBJ393243:IBJ393267 ILF393243:ILF393267 IVB393243:IVB393267 JEX393243:JEX393267 JOT393243:JOT393267 JYP393243:JYP393267 KIL393243:KIL393267 KSH393243:KSH393267 LCD393243:LCD393267 LLZ393243:LLZ393267 LVV393243:LVV393267 MFR393243:MFR393267 MPN393243:MPN393267 MZJ393243:MZJ393267 NJF393243:NJF393267 NTB393243:NTB393267 OCX393243:OCX393267 OMT393243:OMT393267 OWP393243:OWP393267 PGL393243:PGL393267 PQH393243:PQH393267 QAD393243:QAD393267 QJZ393243:QJZ393267 QTV393243:QTV393267 RDR393243:RDR393267 RNN393243:RNN393267 RXJ393243:RXJ393267 SHF393243:SHF393267 SRB393243:SRB393267 TAX393243:TAX393267 TKT393243:TKT393267 TUP393243:TUP393267 UEL393243:UEL393267 UOH393243:UOH393267 UYD393243:UYD393267 VHZ393243:VHZ393267 VRV393243:VRV393267 WBR393243:WBR393267 WLN393243:WLN393267 WVJ393243:WVJ393267 B458779:B458803 IX458779:IX458803 ST458779:ST458803 ACP458779:ACP458803 AML458779:AML458803 AWH458779:AWH458803 BGD458779:BGD458803 BPZ458779:BPZ458803 BZV458779:BZV458803 CJR458779:CJR458803 CTN458779:CTN458803 DDJ458779:DDJ458803 DNF458779:DNF458803 DXB458779:DXB458803 EGX458779:EGX458803 EQT458779:EQT458803 FAP458779:FAP458803 FKL458779:FKL458803 FUH458779:FUH458803 GED458779:GED458803 GNZ458779:GNZ458803 GXV458779:GXV458803 HHR458779:HHR458803 HRN458779:HRN458803 IBJ458779:IBJ458803 ILF458779:ILF458803 IVB458779:IVB458803 JEX458779:JEX458803 JOT458779:JOT458803 JYP458779:JYP458803 KIL458779:KIL458803 KSH458779:KSH458803 LCD458779:LCD458803 LLZ458779:LLZ458803 LVV458779:LVV458803 MFR458779:MFR458803 MPN458779:MPN458803 MZJ458779:MZJ458803 NJF458779:NJF458803 NTB458779:NTB458803 OCX458779:OCX458803 OMT458779:OMT458803 OWP458779:OWP458803 PGL458779:PGL458803 PQH458779:PQH458803 QAD458779:QAD458803 QJZ458779:QJZ458803 QTV458779:QTV458803 RDR458779:RDR458803 RNN458779:RNN458803 RXJ458779:RXJ458803 SHF458779:SHF458803 SRB458779:SRB458803 TAX458779:TAX458803 TKT458779:TKT458803 TUP458779:TUP458803 UEL458779:UEL458803 UOH458779:UOH458803 UYD458779:UYD458803 VHZ458779:VHZ458803 VRV458779:VRV458803 WBR458779:WBR458803 WLN458779:WLN458803 WVJ458779:WVJ458803 B524315:B524339 IX524315:IX524339 ST524315:ST524339 ACP524315:ACP524339 AML524315:AML524339 AWH524315:AWH524339 BGD524315:BGD524339 BPZ524315:BPZ524339 BZV524315:BZV524339 CJR524315:CJR524339 CTN524315:CTN524339 DDJ524315:DDJ524339 DNF524315:DNF524339 DXB524315:DXB524339 EGX524315:EGX524339 EQT524315:EQT524339 FAP524315:FAP524339 FKL524315:FKL524339 FUH524315:FUH524339 GED524315:GED524339 GNZ524315:GNZ524339 GXV524315:GXV524339 HHR524315:HHR524339 HRN524315:HRN524339 IBJ524315:IBJ524339 ILF524315:ILF524339 IVB524315:IVB524339 JEX524315:JEX524339 JOT524315:JOT524339 JYP524315:JYP524339 KIL524315:KIL524339 KSH524315:KSH524339 LCD524315:LCD524339 LLZ524315:LLZ524339 LVV524315:LVV524339 MFR524315:MFR524339 MPN524315:MPN524339 MZJ524315:MZJ524339 NJF524315:NJF524339 NTB524315:NTB524339 OCX524315:OCX524339 OMT524315:OMT524339 OWP524315:OWP524339 PGL524315:PGL524339 PQH524315:PQH524339 QAD524315:QAD524339 QJZ524315:QJZ524339 QTV524315:QTV524339 RDR524315:RDR524339 RNN524315:RNN524339 RXJ524315:RXJ524339 SHF524315:SHF524339 SRB524315:SRB524339 TAX524315:TAX524339 TKT524315:TKT524339 TUP524315:TUP524339 UEL524315:UEL524339 UOH524315:UOH524339 UYD524315:UYD524339 VHZ524315:VHZ524339 VRV524315:VRV524339 WBR524315:WBR524339 WLN524315:WLN524339 WVJ524315:WVJ524339 B589851:B589875 IX589851:IX589875 ST589851:ST589875 ACP589851:ACP589875 AML589851:AML589875 AWH589851:AWH589875 BGD589851:BGD589875 BPZ589851:BPZ589875 BZV589851:BZV589875 CJR589851:CJR589875 CTN589851:CTN589875 DDJ589851:DDJ589875 DNF589851:DNF589875 DXB589851:DXB589875 EGX589851:EGX589875 EQT589851:EQT589875 FAP589851:FAP589875 FKL589851:FKL589875 FUH589851:FUH589875 GED589851:GED589875 GNZ589851:GNZ589875 GXV589851:GXV589875 HHR589851:HHR589875 HRN589851:HRN589875 IBJ589851:IBJ589875 ILF589851:ILF589875 IVB589851:IVB589875 JEX589851:JEX589875 JOT589851:JOT589875 JYP589851:JYP589875 KIL589851:KIL589875 KSH589851:KSH589875 LCD589851:LCD589875 LLZ589851:LLZ589875 LVV589851:LVV589875 MFR589851:MFR589875 MPN589851:MPN589875 MZJ589851:MZJ589875 NJF589851:NJF589875 NTB589851:NTB589875 OCX589851:OCX589875 OMT589851:OMT589875 OWP589851:OWP589875 PGL589851:PGL589875 PQH589851:PQH589875 QAD589851:QAD589875 QJZ589851:QJZ589875 QTV589851:QTV589875 RDR589851:RDR589875 RNN589851:RNN589875 RXJ589851:RXJ589875 SHF589851:SHF589875 SRB589851:SRB589875 TAX589851:TAX589875 TKT589851:TKT589875 TUP589851:TUP589875 UEL589851:UEL589875 UOH589851:UOH589875 UYD589851:UYD589875 VHZ589851:VHZ589875 VRV589851:VRV589875 WBR589851:WBR589875 WLN589851:WLN589875 WVJ589851:WVJ589875 B655387:B655411 IX655387:IX655411 ST655387:ST655411 ACP655387:ACP655411 AML655387:AML655411 AWH655387:AWH655411 BGD655387:BGD655411 BPZ655387:BPZ655411 BZV655387:BZV655411 CJR655387:CJR655411 CTN655387:CTN655411 DDJ655387:DDJ655411 DNF655387:DNF655411 DXB655387:DXB655411 EGX655387:EGX655411 EQT655387:EQT655411 FAP655387:FAP655411 FKL655387:FKL655411 FUH655387:FUH655411 GED655387:GED655411 GNZ655387:GNZ655411 GXV655387:GXV655411 HHR655387:HHR655411 HRN655387:HRN655411 IBJ655387:IBJ655411 ILF655387:ILF655411 IVB655387:IVB655411 JEX655387:JEX655411 JOT655387:JOT655411 JYP655387:JYP655411 KIL655387:KIL655411 KSH655387:KSH655411 LCD655387:LCD655411 LLZ655387:LLZ655411 LVV655387:LVV655411 MFR655387:MFR655411 MPN655387:MPN655411 MZJ655387:MZJ655411 NJF655387:NJF655411 NTB655387:NTB655411 OCX655387:OCX655411 OMT655387:OMT655411 OWP655387:OWP655411 PGL655387:PGL655411 PQH655387:PQH655411 QAD655387:QAD655411 QJZ655387:QJZ655411 QTV655387:QTV655411 RDR655387:RDR655411 RNN655387:RNN655411 RXJ655387:RXJ655411 SHF655387:SHF655411 SRB655387:SRB655411 TAX655387:TAX655411 TKT655387:TKT655411 TUP655387:TUP655411 UEL655387:UEL655411 UOH655387:UOH655411 UYD655387:UYD655411 VHZ655387:VHZ655411 VRV655387:VRV655411 WBR655387:WBR655411 WLN655387:WLN655411 WVJ655387:WVJ655411 B720923:B720947 IX720923:IX720947 ST720923:ST720947 ACP720923:ACP720947 AML720923:AML720947 AWH720923:AWH720947 BGD720923:BGD720947 BPZ720923:BPZ720947 BZV720923:BZV720947 CJR720923:CJR720947 CTN720923:CTN720947 DDJ720923:DDJ720947 DNF720923:DNF720947 DXB720923:DXB720947 EGX720923:EGX720947 EQT720923:EQT720947 FAP720923:FAP720947 FKL720923:FKL720947 FUH720923:FUH720947 GED720923:GED720947 GNZ720923:GNZ720947 GXV720923:GXV720947 HHR720923:HHR720947 HRN720923:HRN720947 IBJ720923:IBJ720947 ILF720923:ILF720947 IVB720923:IVB720947 JEX720923:JEX720947 JOT720923:JOT720947 JYP720923:JYP720947 KIL720923:KIL720947 KSH720923:KSH720947 LCD720923:LCD720947 LLZ720923:LLZ720947 LVV720923:LVV720947 MFR720923:MFR720947 MPN720923:MPN720947 MZJ720923:MZJ720947 NJF720923:NJF720947 NTB720923:NTB720947 OCX720923:OCX720947 OMT720923:OMT720947 OWP720923:OWP720947 PGL720923:PGL720947 PQH720923:PQH720947 QAD720923:QAD720947 QJZ720923:QJZ720947 QTV720923:QTV720947 RDR720923:RDR720947 RNN720923:RNN720947 RXJ720923:RXJ720947 SHF720923:SHF720947 SRB720923:SRB720947 TAX720923:TAX720947 TKT720923:TKT720947 TUP720923:TUP720947 UEL720923:UEL720947 UOH720923:UOH720947 UYD720923:UYD720947 VHZ720923:VHZ720947 VRV720923:VRV720947 WBR720923:WBR720947 WLN720923:WLN720947 WVJ720923:WVJ720947 B786459:B786483 IX786459:IX786483 ST786459:ST786483 ACP786459:ACP786483 AML786459:AML786483 AWH786459:AWH786483 BGD786459:BGD786483 BPZ786459:BPZ786483 BZV786459:BZV786483 CJR786459:CJR786483 CTN786459:CTN786483 DDJ786459:DDJ786483 DNF786459:DNF786483 DXB786459:DXB786483 EGX786459:EGX786483 EQT786459:EQT786483 FAP786459:FAP786483 FKL786459:FKL786483 FUH786459:FUH786483 GED786459:GED786483 GNZ786459:GNZ786483 GXV786459:GXV786483 HHR786459:HHR786483 HRN786459:HRN786483 IBJ786459:IBJ786483 ILF786459:ILF786483 IVB786459:IVB786483 JEX786459:JEX786483 JOT786459:JOT786483 JYP786459:JYP786483 KIL786459:KIL786483 KSH786459:KSH786483 LCD786459:LCD786483 LLZ786459:LLZ786483 LVV786459:LVV786483 MFR786459:MFR786483 MPN786459:MPN786483 MZJ786459:MZJ786483 NJF786459:NJF786483 NTB786459:NTB786483 OCX786459:OCX786483 OMT786459:OMT786483 OWP786459:OWP786483 PGL786459:PGL786483 PQH786459:PQH786483 QAD786459:QAD786483 QJZ786459:QJZ786483 QTV786459:QTV786483 RDR786459:RDR786483 RNN786459:RNN786483 RXJ786459:RXJ786483 SHF786459:SHF786483 SRB786459:SRB786483 TAX786459:TAX786483 TKT786459:TKT786483 TUP786459:TUP786483 UEL786459:UEL786483 UOH786459:UOH786483 UYD786459:UYD786483 VHZ786459:VHZ786483 VRV786459:VRV786483 WBR786459:WBR786483 WLN786459:WLN786483 WVJ786459:WVJ786483 B851995:B852019 IX851995:IX852019 ST851995:ST852019 ACP851995:ACP852019 AML851995:AML852019 AWH851995:AWH852019 BGD851995:BGD852019 BPZ851995:BPZ852019 BZV851995:BZV852019 CJR851995:CJR852019 CTN851995:CTN852019 DDJ851995:DDJ852019 DNF851995:DNF852019 DXB851995:DXB852019 EGX851995:EGX852019 EQT851995:EQT852019 FAP851995:FAP852019 FKL851995:FKL852019 FUH851995:FUH852019 GED851995:GED852019 GNZ851995:GNZ852019 GXV851995:GXV852019 HHR851995:HHR852019 HRN851995:HRN852019 IBJ851995:IBJ852019 ILF851995:ILF852019 IVB851995:IVB852019 JEX851995:JEX852019 JOT851995:JOT852019 JYP851995:JYP852019 KIL851995:KIL852019 KSH851995:KSH852019 LCD851995:LCD852019 LLZ851995:LLZ852019 LVV851995:LVV852019 MFR851995:MFR852019 MPN851995:MPN852019 MZJ851995:MZJ852019 NJF851995:NJF852019 NTB851995:NTB852019 OCX851995:OCX852019 OMT851995:OMT852019 OWP851995:OWP852019 PGL851995:PGL852019 PQH851995:PQH852019 QAD851995:QAD852019 QJZ851995:QJZ852019 QTV851995:QTV852019 RDR851995:RDR852019 RNN851995:RNN852019 RXJ851995:RXJ852019 SHF851995:SHF852019 SRB851995:SRB852019 TAX851995:TAX852019 TKT851995:TKT852019 TUP851995:TUP852019 UEL851995:UEL852019 UOH851995:UOH852019 UYD851995:UYD852019 VHZ851995:VHZ852019 VRV851995:VRV852019 WBR851995:WBR852019 WLN851995:WLN852019 WVJ851995:WVJ852019 B917531:B917555 IX917531:IX917555 ST917531:ST917555 ACP917531:ACP917555 AML917531:AML917555 AWH917531:AWH917555 BGD917531:BGD917555 BPZ917531:BPZ917555 BZV917531:BZV917555 CJR917531:CJR917555 CTN917531:CTN917555 DDJ917531:DDJ917555 DNF917531:DNF917555 DXB917531:DXB917555 EGX917531:EGX917555 EQT917531:EQT917555 FAP917531:FAP917555 FKL917531:FKL917555 FUH917531:FUH917555 GED917531:GED917555 GNZ917531:GNZ917555 GXV917531:GXV917555 HHR917531:HHR917555 HRN917531:HRN917555 IBJ917531:IBJ917555 ILF917531:ILF917555 IVB917531:IVB917555 JEX917531:JEX917555 JOT917531:JOT917555 JYP917531:JYP917555 KIL917531:KIL917555 KSH917531:KSH917555 LCD917531:LCD917555 LLZ917531:LLZ917555 LVV917531:LVV917555 MFR917531:MFR917555 MPN917531:MPN917555 MZJ917531:MZJ917555 NJF917531:NJF917555 NTB917531:NTB917555 OCX917531:OCX917555 OMT917531:OMT917555 OWP917531:OWP917555 PGL917531:PGL917555 PQH917531:PQH917555 QAD917531:QAD917555 QJZ917531:QJZ917555 QTV917531:QTV917555 RDR917531:RDR917555 RNN917531:RNN917555 RXJ917531:RXJ917555 SHF917531:SHF917555 SRB917531:SRB917555 TAX917531:TAX917555 TKT917531:TKT917555 TUP917531:TUP917555 UEL917531:UEL917555 UOH917531:UOH917555 UYD917531:UYD917555 VHZ917531:VHZ917555 VRV917531:VRV917555 WBR917531:WBR917555 WLN917531:WLN917555 WVJ917531:WVJ917555 B983067:B983091 IX983067:IX983091 ST983067:ST983091 ACP983067:ACP983091 AML983067:AML983091 AWH983067:AWH983091 BGD983067:BGD983091 BPZ983067:BPZ983091 BZV983067:BZV983091 CJR983067:CJR983091 CTN983067:CTN983091 DDJ983067:DDJ983091 DNF983067:DNF983091 DXB983067:DXB983091 EGX983067:EGX983091 EQT983067:EQT983091 FAP983067:FAP983091 FKL983067:FKL983091 FUH983067:FUH983091 GED983067:GED983091 GNZ983067:GNZ983091 GXV983067:GXV983091 HHR983067:HHR983091 HRN983067:HRN983091 IBJ983067:IBJ983091 ILF983067:ILF983091 IVB983067:IVB983091 JEX983067:JEX983091 JOT983067:JOT983091 JYP983067:JYP983091 KIL983067:KIL983091 KSH983067:KSH983091 LCD983067:LCD983091 LLZ983067:LLZ983091 LVV983067:LVV983091 MFR983067:MFR983091 MPN983067:MPN983091 MZJ983067:MZJ983091 NJF983067:NJF983091 NTB983067:NTB983091 OCX983067:OCX983091 OMT983067:OMT983091 OWP983067:OWP983091 PGL983067:PGL983091 PQH983067:PQH983091 QAD983067:QAD983091 QJZ983067:QJZ983091 QTV983067:QTV983091 RDR983067:RDR983091 RNN983067:RNN983091 RXJ983067:RXJ983091 SHF983067:SHF983091 SRB983067:SRB983091 TAX983067:TAX983091 TKT983067:TKT983091 TUP983067:TUP983091 UEL983067:UEL983091 UOH983067:UOH983091 UYD983067:UYD983091 VHZ983067:VHZ983091 VRV983067:VRV983091 WBR983067:WBR983091 WLN983067:WLN983091 B20:B44 WVJ68:WVJ86 WLN68:WLN86 WBR68:WBR86 VRV68:VRV86 VHZ68:VHZ86 UYD68:UYD86 UOH68:UOH86 UEL68:UEL86 TUP68:TUP86 TKT68:TKT86 TAX68:TAX86 SRB68:SRB86 SHF68:SHF86 RXJ68:RXJ86 RNN68:RNN86 RDR68:RDR86 QTV68:QTV86 QJZ68:QJZ86 QAD68:QAD86 PQH68:PQH86 PGL68:PGL86 OWP68:OWP86 OMT68:OMT86 OCX68:OCX86 NTB68:NTB86 NJF68:NJF86 MZJ68:MZJ86 MPN68:MPN86 MFR68:MFR86 LVV68:LVV86 LLZ68:LLZ86 LCD68:LCD86 KSH68:KSH86 KIL68:KIL86 JYP68:JYP86 JOT68:JOT86 JEX68:JEX86 IVB68:IVB86 ILF68:ILF86 IBJ68:IBJ86 HRN68:HRN86 HHR68:HHR86 GXV68:GXV86 GNZ68:GNZ86 GED68:GED86 FUH68:FUH86 FKL68:FKL86 FAP68:FAP86 EQT68:EQT86 EGX68:EGX86 DXB68:DXB86 DNF68:DNF86 DDJ68:DDJ86 CTN68:CTN86 CJR68:CJR86 BZV68:BZV86 BPZ68:BPZ86 BGD68:BGD86 AWH68:AWH86 AML68:AML86 ACP68:ACP86 ST68:ST86 IX68:IX86">
      <formula1>$B$1:$B$12</formula1>
    </dataValidation>
    <dataValidation type="list" allowBlank="1" showInputMessage="1" showErrorMessage="1" sqref="WVM983061 JA14 SW14 ACS14 AMO14 AWK14 BGG14 BQC14 BZY14 CJU14 CTQ14 DDM14 DNI14 DXE14 EHA14 EQW14 FAS14 FKO14 FUK14 GEG14 GOC14 GXY14 HHU14 HRQ14 IBM14 ILI14 IVE14 JFA14 JOW14 JYS14 KIO14 KSK14 LCG14 LMC14 LVY14 MFU14 MPQ14 MZM14 NJI14 NTE14 ODA14 OMW14 OWS14 PGO14 PQK14 QAG14 QKC14 QTY14 RDU14 RNQ14 RXM14 SHI14 SRE14 TBA14 TKW14 TUS14 UEO14 UOK14 UYG14 VIC14 VRY14 WBU14 WLQ14 WVM14 E65557 JA65557 SW65557 ACS65557 AMO65557 AWK65557 BGG65557 BQC65557 BZY65557 CJU65557 CTQ65557 DDM65557 DNI65557 DXE65557 EHA65557 EQW65557 FAS65557 FKO65557 FUK65557 GEG65557 GOC65557 GXY65557 HHU65557 HRQ65557 IBM65557 ILI65557 IVE65557 JFA65557 JOW65557 JYS65557 KIO65557 KSK65557 LCG65557 LMC65557 LVY65557 MFU65557 MPQ65557 MZM65557 NJI65557 NTE65557 ODA65557 OMW65557 OWS65557 PGO65557 PQK65557 QAG65557 QKC65557 QTY65557 RDU65557 RNQ65557 RXM65557 SHI65557 SRE65557 TBA65557 TKW65557 TUS65557 UEO65557 UOK65557 UYG65557 VIC65557 VRY65557 WBU65557 WLQ65557 WVM65557 E131093 JA131093 SW131093 ACS131093 AMO131093 AWK131093 BGG131093 BQC131093 BZY131093 CJU131093 CTQ131093 DDM131093 DNI131093 DXE131093 EHA131093 EQW131093 FAS131093 FKO131093 FUK131093 GEG131093 GOC131093 GXY131093 HHU131093 HRQ131093 IBM131093 ILI131093 IVE131093 JFA131093 JOW131093 JYS131093 KIO131093 KSK131093 LCG131093 LMC131093 LVY131093 MFU131093 MPQ131093 MZM131093 NJI131093 NTE131093 ODA131093 OMW131093 OWS131093 PGO131093 PQK131093 QAG131093 QKC131093 QTY131093 RDU131093 RNQ131093 RXM131093 SHI131093 SRE131093 TBA131093 TKW131093 TUS131093 UEO131093 UOK131093 UYG131093 VIC131093 VRY131093 WBU131093 WLQ131093 WVM131093 E196629 JA196629 SW196629 ACS196629 AMO196629 AWK196629 BGG196629 BQC196629 BZY196629 CJU196629 CTQ196629 DDM196629 DNI196629 DXE196629 EHA196629 EQW196629 FAS196629 FKO196629 FUK196629 GEG196629 GOC196629 GXY196629 HHU196629 HRQ196629 IBM196629 ILI196629 IVE196629 JFA196629 JOW196629 JYS196629 KIO196629 KSK196629 LCG196629 LMC196629 LVY196629 MFU196629 MPQ196629 MZM196629 NJI196629 NTE196629 ODA196629 OMW196629 OWS196629 PGO196629 PQK196629 QAG196629 QKC196629 QTY196629 RDU196629 RNQ196629 RXM196629 SHI196629 SRE196629 TBA196629 TKW196629 TUS196629 UEO196629 UOK196629 UYG196629 VIC196629 VRY196629 WBU196629 WLQ196629 WVM196629 E262165 JA262165 SW262165 ACS262165 AMO262165 AWK262165 BGG262165 BQC262165 BZY262165 CJU262165 CTQ262165 DDM262165 DNI262165 DXE262165 EHA262165 EQW262165 FAS262165 FKO262165 FUK262165 GEG262165 GOC262165 GXY262165 HHU262165 HRQ262165 IBM262165 ILI262165 IVE262165 JFA262165 JOW262165 JYS262165 KIO262165 KSK262165 LCG262165 LMC262165 LVY262165 MFU262165 MPQ262165 MZM262165 NJI262165 NTE262165 ODA262165 OMW262165 OWS262165 PGO262165 PQK262165 QAG262165 QKC262165 QTY262165 RDU262165 RNQ262165 RXM262165 SHI262165 SRE262165 TBA262165 TKW262165 TUS262165 UEO262165 UOK262165 UYG262165 VIC262165 VRY262165 WBU262165 WLQ262165 WVM262165 E327701 JA327701 SW327701 ACS327701 AMO327701 AWK327701 BGG327701 BQC327701 BZY327701 CJU327701 CTQ327701 DDM327701 DNI327701 DXE327701 EHA327701 EQW327701 FAS327701 FKO327701 FUK327701 GEG327701 GOC327701 GXY327701 HHU327701 HRQ327701 IBM327701 ILI327701 IVE327701 JFA327701 JOW327701 JYS327701 KIO327701 KSK327701 LCG327701 LMC327701 LVY327701 MFU327701 MPQ327701 MZM327701 NJI327701 NTE327701 ODA327701 OMW327701 OWS327701 PGO327701 PQK327701 QAG327701 QKC327701 QTY327701 RDU327701 RNQ327701 RXM327701 SHI327701 SRE327701 TBA327701 TKW327701 TUS327701 UEO327701 UOK327701 UYG327701 VIC327701 VRY327701 WBU327701 WLQ327701 WVM327701 E393237 JA393237 SW393237 ACS393237 AMO393237 AWK393237 BGG393237 BQC393237 BZY393237 CJU393237 CTQ393237 DDM393237 DNI393237 DXE393237 EHA393237 EQW393237 FAS393237 FKO393237 FUK393237 GEG393237 GOC393237 GXY393237 HHU393237 HRQ393237 IBM393237 ILI393237 IVE393237 JFA393237 JOW393237 JYS393237 KIO393237 KSK393237 LCG393237 LMC393237 LVY393237 MFU393237 MPQ393237 MZM393237 NJI393237 NTE393237 ODA393237 OMW393237 OWS393237 PGO393237 PQK393237 QAG393237 QKC393237 QTY393237 RDU393237 RNQ393237 RXM393237 SHI393237 SRE393237 TBA393237 TKW393237 TUS393237 UEO393237 UOK393237 UYG393237 VIC393237 VRY393237 WBU393237 WLQ393237 WVM393237 E458773 JA458773 SW458773 ACS458773 AMO458773 AWK458773 BGG458773 BQC458773 BZY458773 CJU458773 CTQ458773 DDM458773 DNI458773 DXE458773 EHA458773 EQW458773 FAS458773 FKO458773 FUK458773 GEG458773 GOC458773 GXY458773 HHU458773 HRQ458773 IBM458773 ILI458773 IVE458773 JFA458773 JOW458773 JYS458773 KIO458773 KSK458773 LCG458773 LMC458773 LVY458773 MFU458773 MPQ458773 MZM458773 NJI458773 NTE458773 ODA458773 OMW458773 OWS458773 PGO458773 PQK458773 QAG458773 QKC458773 QTY458773 RDU458773 RNQ458773 RXM458773 SHI458773 SRE458773 TBA458773 TKW458773 TUS458773 UEO458773 UOK458773 UYG458773 VIC458773 VRY458773 WBU458773 WLQ458773 WVM458773 E524309 JA524309 SW524309 ACS524309 AMO524309 AWK524309 BGG524309 BQC524309 BZY524309 CJU524309 CTQ524309 DDM524309 DNI524309 DXE524309 EHA524309 EQW524309 FAS524309 FKO524309 FUK524309 GEG524309 GOC524309 GXY524309 HHU524309 HRQ524309 IBM524309 ILI524309 IVE524309 JFA524309 JOW524309 JYS524309 KIO524309 KSK524309 LCG524309 LMC524309 LVY524309 MFU524309 MPQ524309 MZM524309 NJI524309 NTE524309 ODA524309 OMW524309 OWS524309 PGO524309 PQK524309 QAG524309 QKC524309 QTY524309 RDU524309 RNQ524309 RXM524309 SHI524309 SRE524309 TBA524309 TKW524309 TUS524309 UEO524309 UOK524309 UYG524309 VIC524309 VRY524309 WBU524309 WLQ524309 WVM524309 E589845 JA589845 SW589845 ACS589845 AMO589845 AWK589845 BGG589845 BQC589845 BZY589845 CJU589845 CTQ589845 DDM589845 DNI589845 DXE589845 EHA589845 EQW589845 FAS589845 FKO589845 FUK589845 GEG589845 GOC589845 GXY589845 HHU589845 HRQ589845 IBM589845 ILI589845 IVE589845 JFA589845 JOW589845 JYS589845 KIO589845 KSK589845 LCG589845 LMC589845 LVY589845 MFU589845 MPQ589845 MZM589845 NJI589845 NTE589845 ODA589845 OMW589845 OWS589845 PGO589845 PQK589845 QAG589845 QKC589845 QTY589845 RDU589845 RNQ589845 RXM589845 SHI589845 SRE589845 TBA589845 TKW589845 TUS589845 UEO589845 UOK589845 UYG589845 VIC589845 VRY589845 WBU589845 WLQ589845 WVM589845 E655381 JA655381 SW655381 ACS655381 AMO655381 AWK655381 BGG655381 BQC655381 BZY655381 CJU655381 CTQ655381 DDM655381 DNI655381 DXE655381 EHA655381 EQW655381 FAS655381 FKO655381 FUK655381 GEG655381 GOC655381 GXY655381 HHU655381 HRQ655381 IBM655381 ILI655381 IVE655381 JFA655381 JOW655381 JYS655381 KIO655381 KSK655381 LCG655381 LMC655381 LVY655381 MFU655381 MPQ655381 MZM655381 NJI655381 NTE655381 ODA655381 OMW655381 OWS655381 PGO655381 PQK655381 QAG655381 QKC655381 QTY655381 RDU655381 RNQ655381 RXM655381 SHI655381 SRE655381 TBA655381 TKW655381 TUS655381 UEO655381 UOK655381 UYG655381 VIC655381 VRY655381 WBU655381 WLQ655381 WVM655381 E720917 JA720917 SW720917 ACS720917 AMO720917 AWK720917 BGG720917 BQC720917 BZY720917 CJU720917 CTQ720917 DDM720917 DNI720917 DXE720917 EHA720917 EQW720917 FAS720917 FKO720917 FUK720917 GEG720917 GOC720917 GXY720917 HHU720917 HRQ720917 IBM720917 ILI720917 IVE720917 JFA720917 JOW720917 JYS720917 KIO720917 KSK720917 LCG720917 LMC720917 LVY720917 MFU720917 MPQ720917 MZM720917 NJI720917 NTE720917 ODA720917 OMW720917 OWS720917 PGO720917 PQK720917 QAG720917 QKC720917 QTY720917 RDU720917 RNQ720917 RXM720917 SHI720917 SRE720917 TBA720917 TKW720917 TUS720917 UEO720917 UOK720917 UYG720917 VIC720917 VRY720917 WBU720917 WLQ720917 WVM720917 E786453 JA786453 SW786453 ACS786453 AMO786453 AWK786453 BGG786453 BQC786453 BZY786453 CJU786453 CTQ786453 DDM786453 DNI786453 DXE786453 EHA786453 EQW786453 FAS786453 FKO786453 FUK786453 GEG786453 GOC786453 GXY786453 HHU786453 HRQ786453 IBM786453 ILI786453 IVE786453 JFA786453 JOW786453 JYS786453 KIO786453 KSK786453 LCG786453 LMC786453 LVY786453 MFU786453 MPQ786453 MZM786453 NJI786453 NTE786453 ODA786453 OMW786453 OWS786453 PGO786453 PQK786453 QAG786453 QKC786453 QTY786453 RDU786453 RNQ786453 RXM786453 SHI786453 SRE786453 TBA786453 TKW786453 TUS786453 UEO786453 UOK786453 UYG786453 VIC786453 VRY786453 WBU786453 WLQ786453 WVM786453 E851989 JA851989 SW851989 ACS851989 AMO851989 AWK851989 BGG851989 BQC851989 BZY851989 CJU851989 CTQ851989 DDM851989 DNI851989 DXE851989 EHA851989 EQW851989 FAS851989 FKO851989 FUK851989 GEG851989 GOC851989 GXY851989 HHU851989 HRQ851989 IBM851989 ILI851989 IVE851989 JFA851989 JOW851989 JYS851989 KIO851989 KSK851989 LCG851989 LMC851989 LVY851989 MFU851989 MPQ851989 MZM851989 NJI851989 NTE851989 ODA851989 OMW851989 OWS851989 PGO851989 PQK851989 QAG851989 QKC851989 QTY851989 RDU851989 RNQ851989 RXM851989 SHI851989 SRE851989 TBA851989 TKW851989 TUS851989 UEO851989 UOK851989 UYG851989 VIC851989 VRY851989 WBU851989 WLQ851989 WVM851989 E917525 JA917525 SW917525 ACS917525 AMO917525 AWK917525 BGG917525 BQC917525 BZY917525 CJU917525 CTQ917525 DDM917525 DNI917525 DXE917525 EHA917525 EQW917525 FAS917525 FKO917525 FUK917525 GEG917525 GOC917525 GXY917525 HHU917525 HRQ917525 IBM917525 ILI917525 IVE917525 JFA917525 JOW917525 JYS917525 KIO917525 KSK917525 LCG917525 LMC917525 LVY917525 MFU917525 MPQ917525 MZM917525 NJI917525 NTE917525 ODA917525 OMW917525 OWS917525 PGO917525 PQK917525 QAG917525 QKC917525 QTY917525 RDU917525 RNQ917525 RXM917525 SHI917525 SRE917525 TBA917525 TKW917525 TUS917525 UEO917525 UOK917525 UYG917525 VIC917525 VRY917525 WBU917525 WLQ917525 WVM917525 E983061 JA983061 SW983061 ACS983061 AMO983061 AWK983061 BGG983061 BQC983061 BZY983061 CJU983061 CTQ983061 DDM983061 DNI983061 DXE983061 EHA983061 EQW983061 FAS983061 FKO983061 FUK983061 GEG983061 GOC983061 GXY983061 HHU983061 HRQ983061 IBM983061 ILI983061 IVE983061 JFA983061 JOW983061 JYS983061 KIO983061 KSK983061 LCG983061 LMC983061 LVY983061 MFU983061 MPQ983061 MZM983061 NJI983061 NTE983061 ODA983061 OMW983061 OWS983061 PGO983061 PQK983061 QAG983061 QKC983061 QTY983061 RDU983061 RNQ983061 RXM983061 SHI983061 SRE983061 TBA983061 TKW983061 TUS983061 UEO983061 UOK983061 UYG983061 VIC983061 VRY983061 WBU983061 WLQ983061">
      <formula1>$F$1:$F$9</formula1>
    </dataValidation>
    <dataValidation type="list" allowBlank="1" showInputMessage="1" showErrorMessage="1" sqref="WVO983064 JC17 SY17 ACU17 AMQ17 AWM17 BGI17 BQE17 CAA17 CJW17 CTS17 DDO17 DNK17 DXG17 EHC17 EQY17 FAU17 FKQ17 FUM17 GEI17 GOE17 GYA17 HHW17 HRS17 IBO17 ILK17 IVG17 JFC17 JOY17 JYU17 KIQ17 KSM17 LCI17 LME17 LWA17 MFW17 MPS17 MZO17 NJK17 NTG17 ODC17 OMY17 OWU17 PGQ17 PQM17 QAI17 QKE17 QUA17 RDW17 RNS17 RXO17 SHK17 SRG17 TBC17 TKY17 TUU17 UEQ17 UOM17 UYI17 VIE17 VSA17 WBW17 WLS17 WVO17 G65560 JC65560 SY65560 ACU65560 AMQ65560 AWM65560 BGI65560 BQE65560 CAA65560 CJW65560 CTS65560 DDO65560 DNK65560 DXG65560 EHC65560 EQY65560 FAU65560 FKQ65560 FUM65560 GEI65560 GOE65560 GYA65560 HHW65560 HRS65560 IBO65560 ILK65560 IVG65560 JFC65560 JOY65560 JYU65560 KIQ65560 KSM65560 LCI65560 LME65560 LWA65560 MFW65560 MPS65560 MZO65560 NJK65560 NTG65560 ODC65560 OMY65560 OWU65560 PGQ65560 PQM65560 QAI65560 QKE65560 QUA65560 RDW65560 RNS65560 RXO65560 SHK65560 SRG65560 TBC65560 TKY65560 TUU65560 UEQ65560 UOM65560 UYI65560 VIE65560 VSA65560 WBW65560 WLS65560 WVO65560 G131096 JC131096 SY131096 ACU131096 AMQ131096 AWM131096 BGI131096 BQE131096 CAA131096 CJW131096 CTS131096 DDO131096 DNK131096 DXG131096 EHC131096 EQY131096 FAU131096 FKQ131096 FUM131096 GEI131096 GOE131096 GYA131096 HHW131096 HRS131096 IBO131096 ILK131096 IVG131096 JFC131096 JOY131096 JYU131096 KIQ131096 KSM131096 LCI131096 LME131096 LWA131096 MFW131096 MPS131096 MZO131096 NJK131096 NTG131096 ODC131096 OMY131096 OWU131096 PGQ131096 PQM131096 QAI131096 QKE131096 QUA131096 RDW131096 RNS131096 RXO131096 SHK131096 SRG131096 TBC131096 TKY131096 TUU131096 UEQ131096 UOM131096 UYI131096 VIE131096 VSA131096 WBW131096 WLS131096 WVO131096 G196632 JC196632 SY196632 ACU196632 AMQ196632 AWM196632 BGI196632 BQE196632 CAA196632 CJW196632 CTS196632 DDO196632 DNK196632 DXG196632 EHC196632 EQY196632 FAU196632 FKQ196632 FUM196632 GEI196632 GOE196632 GYA196632 HHW196632 HRS196632 IBO196632 ILK196632 IVG196632 JFC196632 JOY196632 JYU196632 KIQ196632 KSM196632 LCI196632 LME196632 LWA196632 MFW196632 MPS196632 MZO196632 NJK196632 NTG196632 ODC196632 OMY196632 OWU196632 PGQ196632 PQM196632 QAI196632 QKE196632 QUA196632 RDW196632 RNS196632 RXO196632 SHK196632 SRG196632 TBC196632 TKY196632 TUU196632 UEQ196632 UOM196632 UYI196632 VIE196632 VSA196632 WBW196632 WLS196632 WVO196632 G262168 JC262168 SY262168 ACU262168 AMQ262168 AWM262168 BGI262168 BQE262168 CAA262168 CJW262168 CTS262168 DDO262168 DNK262168 DXG262168 EHC262168 EQY262168 FAU262168 FKQ262168 FUM262168 GEI262168 GOE262168 GYA262168 HHW262168 HRS262168 IBO262168 ILK262168 IVG262168 JFC262168 JOY262168 JYU262168 KIQ262168 KSM262168 LCI262168 LME262168 LWA262168 MFW262168 MPS262168 MZO262168 NJK262168 NTG262168 ODC262168 OMY262168 OWU262168 PGQ262168 PQM262168 QAI262168 QKE262168 QUA262168 RDW262168 RNS262168 RXO262168 SHK262168 SRG262168 TBC262168 TKY262168 TUU262168 UEQ262168 UOM262168 UYI262168 VIE262168 VSA262168 WBW262168 WLS262168 WVO262168 G327704 JC327704 SY327704 ACU327704 AMQ327704 AWM327704 BGI327704 BQE327704 CAA327704 CJW327704 CTS327704 DDO327704 DNK327704 DXG327704 EHC327704 EQY327704 FAU327704 FKQ327704 FUM327704 GEI327704 GOE327704 GYA327704 HHW327704 HRS327704 IBO327704 ILK327704 IVG327704 JFC327704 JOY327704 JYU327704 KIQ327704 KSM327704 LCI327704 LME327704 LWA327704 MFW327704 MPS327704 MZO327704 NJK327704 NTG327704 ODC327704 OMY327704 OWU327704 PGQ327704 PQM327704 QAI327704 QKE327704 QUA327704 RDW327704 RNS327704 RXO327704 SHK327704 SRG327704 TBC327704 TKY327704 TUU327704 UEQ327704 UOM327704 UYI327704 VIE327704 VSA327704 WBW327704 WLS327704 WVO327704 G393240 JC393240 SY393240 ACU393240 AMQ393240 AWM393240 BGI393240 BQE393240 CAA393240 CJW393240 CTS393240 DDO393240 DNK393240 DXG393240 EHC393240 EQY393240 FAU393240 FKQ393240 FUM393240 GEI393240 GOE393240 GYA393240 HHW393240 HRS393240 IBO393240 ILK393240 IVG393240 JFC393240 JOY393240 JYU393240 KIQ393240 KSM393240 LCI393240 LME393240 LWA393240 MFW393240 MPS393240 MZO393240 NJK393240 NTG393240 ODC393240 OMY393240 OWU393240 PGQ393240 PQM393240 QAI393240 QKE393240 QUA393240 RDW393240 RNS393240 RXO393240 SHK393240 SRG393240 TBC393240 TKY393240 TUU393240 UEQ393240 UOM393240 UYI393240 VIE393240 VSA393240 WBW393240 WLS393240 WVO393240 G458776 JC458776 SY458776 ACU458776 AMQ458776 AWM458776 BGI458776 BQE458776 CAA458776 CJW458776 CTS458776 DDO458776 DNK458776 DXG458776 EHC458776 EQY458776 FAU458776 FKQ458776 FUM458776 GEI458776 GOE458776 GYA458776 HHW458776 HRS458776 IBO458776 ILK458776 IVG458776 JFC458776 JOY458776 JYU458776 KIQ458776 KSM458776 LCI458776 LME458776 LWA458776 MFW458776 MPS458776 MZO458776 NJK458776 NTG458776 ODC458776 OMY458776 OWU458776 PGQ458776 PQM458776 QAI458776 QKE458776 QUA458776 RDW458776 RNS458776 RXO458776 SHK458776 SRG458776 TBC458776 TKY458776 TUU458776 UEQ458776 UOM458776 UYI458776 VIE458776 VSA458776 WBW458776 WLS458776 WVO458776 G524312 JC524312 SY524312 ACU524312 AMQ524312 AWM524312 BGI524312 BQE524312 CAA524312 CJW524312 CTS524312 DDO524312 DNK524312 DXG524312 EHC524312 EQY524312 FAU524312 FKQ524312 FUM524312 GEI524312 GOE524312 GYA524312 HHW524312 HRS524312 IBO524312 ILK524312 IVG524312 JFC524312 JOY524312 JYU524312 KIQ524312 KSM524312 LCI524312 LME524312 LWA524312 MFW524312 MPS524312 MZO524312 NJK524312 NTG524312 ODC524312 OMY524312 OWU524312 PGQ524312 PQM524312 QAI524312 QKE524312 QUA524312 RDW524312 RNS524312 RXO524312 SHK524312 SRG524312 TBC524312 TKY524312 TUU524312 UEQ524312 UOM524312 UYI524312 VIE524312 VSA524312 WBW524312 WLS524312 WVO524312 G589848 JC589848 SY589848 ACU589848 AMQ589848 AWM589848 BGI589848 BQE589848 CAA589848 CJW589848 CTS589848 DDO589848 DNK589848 DXG589848 EHC589848 EQY589848 FAU589848 FKQ589848 FUM589848 GEI589848 GOE589848 GYA589848 HHW589848 HRS589848 IBO589848 ILK589848 IVG589848 JFC589848 JOY589848 JYU589848 KIQ589848 KSM589848 LCI589848 LME589848 LWA589848 MFW589848 MPS589848 MZO589848 NJK589848 NTG589848 ODC589848 OMY589848 OWU589848 PGQ589848 PQM589848 QAI589848 QKE589848 QUA589848 RDW589848 RNS589848 RXO589848 SHK589848 SRG589848 TBC589848 TKY589848 TUU589848 UEQ589848 UOM589848 UYI589848 VIE589848 VSA589848 WBW589848 WLS589848 WVO589848 G655384 JC655384 SY655384 ACU655384 AMQ655384 AWM655384 BGI655384 BQE655384 CAA655384 CJW655384 CTS655384 DDO655384 DNK655384 DXG655384 EHC655384 EQY655384 FAU655384 FKQ655384 FUM655384 GEI655384 GOE655384 GYA655384 HHW655384 HRS655384 IBO655384 ILK655384 IVG655384 JFC655384 JOY655384 JYU655384 KIQ655384 KSM655384 LCI655384 LME655384 LWA655384 MFW655384 MPS655384 MZO655384 NJK655384 NTG655384 ODC655384 OMY655384 OWU655384 PGQ655384 PQM655384 QAI655384 QKE655384 QUA655384 RDW655384 RNS655384 RXO655384 SHK655384 SRG655384 TBC655384 TKY655384 TUU655384 UEQ655384 UOM655384 UYI655384 VIE655384 VSA655384 WBW655384 WLS655384 WVO655384 G720920 JC720920 SY720920 ACU720920 AMQ720920 AWM720920 BGI720920 BQE720920 CAA720920 CJW720920 CTS720920 DDO720920 DNK720920 DXG720920 EHC720920 EQY720920 FAU720920 FKQ720920 FUM720920 GEI720920 GOE720920 GYA720920 HHW720920 HRS720920 IBO720920 ILK720920 IVG720920 JFC720920 JOY720920 JYU720920 KIQ720920 KSM720920 LCI720920 LME720920 LWA720920 MFW720920 MPS720920 MZO720920 NJK720920 NTG720920 ODC720920 OMY720920 OWU720920 PGQ720920 PQM720920 QAI720920 QKE720920 QUA720920 RDW720920 RNS720920 RXO720920 SHK720920 SRG720920 TBC720920 TKY720920 TUU720920 UEQ720920 UOM720920 UYI720920 VIE720920 VSA720920 WBW720920 WLS720920 WVO720920 G786456 JC786456 SY786456 ACU786456 AMQ786456 AWM786456 BGI786456 BQE786456 CAA786456 CJW786456 CTS786456 DDO786456 DNK786456 DXG786456 EHC786456 EQY786456 FAU786456 FKQ786456 FUM786456 GEI786456 GOE786456 GYA786456 HHW786456 HRS786456 IBO786456 ILK786456 IVG786456 JFC786456 JOY786456 JYU786456 KIQ786456 KSM786456 LCI786456 LME786456 LWA786456 MFW786456 MPS786456 MZO786456 NJK786456 NTG786456 ODC786456 OMY786456 OWU786456 PGQ786456 PQM786456 QAI786456 QKE786456 QUA786456 RDW786456 RNS786456 RXO786456 SHK786456 SRG786456 TBC786456 TKY786456 TUU786456 UEQ786456 UOM786456 UYI786456 VIE786456 VSA786456 WBW786456 WLS786456 WVO786456 G851992 JC851992 SY851992 ACU851992 AMQ851992 AWM851992 BGI851992 BQE851992 CAA851992 CJW851992 CTS851992 DDO851992 DNK851992 DXG851992 EHC851992 EQY851992 FAU851992 FKQ851992 FUM851992 GEI851992 GOE851992 GYA851992 HHW851992 HRS851992 IBO851992 ILK851992 IVG851992 JFC851992 JOY851992 JYU851992 KIQ851992 KSM851992 LCI851992 LME851992 LWA851992 MFW851992 MPS851992 MZO851992 NJK851992 NTG851992 ODC851992 OMY851992 OWU851992 PGQ851992 PQM851992 QAI851992 QKE851992 QUA851992 RDW851992 RNS851992 RXO851992 SHK851992 SRG851992 TBC851992 TKY851992 TUU851992 UEQ851992 UOM851992 UYI851992 VIE851992 VSA851992 WBW851992 WLS851992 WVO851992 G917528 JC917528 SY917528 ACU917528 AMQ917528 AWM917528 BGI917528 BQE917528 CAA917528 CJW917528 CTS917528 DDO917528 DNK917528 DXG917528 EHC917528 EQY917528 FAU917528 FKQ917528 FUM917528 GEI917528 GOE917528 GYA917528 HHW917528 HRS917528 IBO917528 ILK917528 IVG917528 JFC917528 JOY917528 JYU917528 KIQ917528 KSM917528 LCI917528 LME917528 LWA917528 MFW917528 MPS917528 MZO917528 NJK917528 NTG917528 ODC917528 OMY917528 OWU917528 PGQ917528 PQM917528 QAI917528 QKE917528 QUA917528 RDW917528 RNS917528 RXO917528 SHK917528 SRG917528 TBC917528 TKY917528 TUU917528 UEQ917528 UOM917528 UYI917528 VIE917528 VSA917528 WBW917528 WLS917528 WVO917528 G983064 JC983064 SY983064 ACU983064 AMQ983064 AWM983064 BGI983064 BQE983064 CAA983064 CJW983064 CTS983064 DDO983064 DNK983064 DXG983064 EHC983064 EQY983064 FAU983064 FKQ983064 FUM983064 GEI983064 GOE983064 GYA983064 HHW983064 HRS983064 IBO983064 ILK983064 IVG983064 JFC983064 JOY983064 JYU983064 KIQ983064 KSM983064 LCI983064 LME983064 LWA983064 MFW983064 MPS983064 MZO983064 NJK983064 NTG983064 ODC983064 OMY983064 OWU983064 PGQ983064 PQM983064 QAI983064 QKE983064 QUA983064 RDW983064 RNS983064 RXO983064 SHK983064 SRG983064 TBC983064 TKY983064 TUU983064 UEQ983064 UOM983064 UYI983064 VIE983064 VSA983064 WBW983064 WLS983064">
      <formula1>$G$1:$G$4</formula1>
    </dataValidation>
    <dataValidation type="list" allowBlank="1" showInputMessage="1" showErrorMessage="1" sqref="WVM983064 JA17 SW17 ACS17 AMO17 AWK17 BGG17 BQC17 BZY17 CJU17 CTQ17 DDM17 DNI17 DXE17 EHA17 EQW17 FAS17 FKO17 FUK17 GEG17 GOC17 GXY17 HHU17 HRQ17 IBM17 ILI17 IVE17 JFA17 JOW17 JYS17 KIO17 KSK17 LCG17 LMC17 LVY17 MFU17 MPQ17 MZM17 NJI17 NTE17 ODA17 OMW17 OWS17 PGO17 PQK17 QAG17 QKC17 QTY17 RDU17 RNQ17 RXM17 SHI17 SRE17 TBA17 TKW17 TUS17 UEO17 UOK17 UYG17 VIC17 VRY17 WBU17 WLQ17 WVM17 E65560 JA65560 SW65560 ACS65560 AMO65560 AWK65560 BGG65560 BQC65560 BZY65560 CJU65560 CTQ65560 DDM65560 DNI65560 DXE65560 EHA65560 EQW65560 FAS65560 FKO65560 FUK65560 GEG65560 GOC65560 GXY65560 HHU65560 HRQ65560 IBM65560 ILI65560 IVE65560 JFA65560 JOW65560 JYS65560 KIO65560 KSK65560 LCG65560 LMC65560 LVY65560 MFU65560 MPQ65560 MZM65560 NJI65560 NTE65560 ODA65560 OMW65560 OWS65560 PGO65560 PQK65560 QAG65560 QKC65560 QTY65560 RDU65560 RNQ65560 RXM65560 SHI65560 SRE65560 TBA65560 TKW65560 TUS65560 UEO65560 UOK65560 UYG65560 VIC65560 VRY65560 WBU65560 WLQ65560 WVM65560 E131096 JA131096 SW131096 ACS131096 AMO131096 AWK131096 BGG131096 BQC131096 BZY131096 CJU131096 CTQ131096 DDM131096 DNI131096 DXE131096 EHA131096 EQW131096 FAS131096 FKO131096 FUK131096 GEG131096 GOC131096 GXY131096 HHU131096 HRQ131096 IBM131096 ILI131096 IVE131096 JFA131096 JOW131096 JYS131096 KIO131096 KSK131096 LCG131096 LMC131096 LVY131096 MFU131096 MPQ131096 MZM131096 NJI131096 NTE131096 ODA131096 OMW131096 OWS131096 PGO131096 PQK131096 QAG131096 QKC131096 QTY131096 RDU131096 RNQ131096 RXM131096 SHI131096 SRE131096 TBA131096 TKW131096 TUS131096 UEO131096 UOK131096 UYG131096 VIC131096 VRY131096 WBU131096 WLQ131096 WVM131096 E196632 JA196632 SW196632 ACS196632 AMO196632 AWK196632 BGG196632 BQC196632 BZY196632 CJU196632 CTQ196632 DDM196632 DNI196632 DXE196632 EHA196632 EQW196632 FAS196632 FKO196632 FUK196632 GEG196632 GOC196632 GXY196632 HHU196632 HRQ196632 IBM196632 ILI196632 IVE196632 JFA196632 JOW196632 JYS196632 KIO196632 KSK196632 LCG196632 LMC196632 LVY196632 MFU196632 MPQ196632 MZM196632 NJI196632 NTE196632 ODA196632 OMW196632 OWS196632 PGO196632 PQK196632 QAG196632 QKC196632 QTY196632 RDU196632 RNQ196632 RXM196632 SHI196632 SRE196632 TBA196632 TKW196632 TUS196632 UEO196632 UOK196632 UYG196632 VIC196632 VRY196632 WBU196632 WLQ196632 WVM196632 E262168 JA262168 SW262168 ACS262168 AMO262168 AWK262168 BGG262168 BQC262168 BZY262168 CJU262168 CTQ262168 DDM262168 DNI262168 DXE262168 EHA262168 EQW262168 FAS262168 FKO262168 FUK262168 GEG262168 GOC262168 GXY262168 HHU262168 HRQ262168 IBM262168 ILI262168 IVE262168 JFA262168 JOW262168 JYS262168 KIO262168 KSK262168 LCG262168 LMC262168 LVY262168 MFU262168 MPQ262168 MZM262168 NJI262168 NTE262168 ODA262168 OMW262168 OWS262168 PGO262168 PQK262168 QAG262168 QKC262168 QTY262168 RDU262168 RNQ262168 RXM262168 SHI262168 SRE262168 TBA262168 TKW262168 TUS262168 UEO262168 UOK262168 UYG262168 VIC262168 VRY262168 WBU262168 WLQ262168 WVM262168 E327704 JA327704 SW327704 ACS327704 AMO327704 AWK327704 BGG327704 BQC327704 BZY327704 CJU327704 CTQ327704 DDM327704 DNI327704 DXE327704 EHA327704 EQW327704 FAS327704 FKO327704 FUK327704 GEG327704 GOC327704 GXY327704 HHU327704 HRQ327704 IBM327704 ILI327704 IVE327704 JFA327704 JOW327704 JYS327704 KIO327704 KSK327704 LCG327704 LMC327704 LVY327704 MFU327704 MPQ327704 MZM327704 NJI327704 NTE327704 ODA327704 OMW327704 OWS327704 PGO327704 PQK327704 QAG327704 QKC327704 QTY327704 RDU327704 RNQ327704 RXM327704 SHI327704 SRE327704 TBA327704 TKW327704 TUS327704 UEO327704 UOK327704 UYG327704 VIC327704 VRY327704 WBU327704 WLQ327704 WVM327704 E393240 JA393240 SW393240 ACS393240 AMO393240 AWK393240 BGG393240 BQC393240 BZY393240 CJU393240 CTQ393240 DDM393240 DNI393240 DXE393240 EHA393240 EQW393240 FAS393240 FKO393240 FUK393240 GEG393240 GOC393240 GXY393240 HHU393240 HRQ393240 IBM393240 ILI393240 IVE393240 JFA393240 JOW393240 JYS393240 KIO393240 KSK393240 LCG393240 LMC393240 LVY393240 MFU393240 MPQ393240 MZM393240 NJI393240 NTE393240 ODA393240 OMW393240 OWS393240 PGO393240 PQK393240 QAG393240 QKC393240 QTY393240 RDU393240 RNQ393240 RXM393240 SHI393240 SRE393240 TBA393240 TKW393240 TUS393240 UEO393240 UOK393240 UYG393240 VIC393240 VRY393240 WBU393240 WLQ393240 WVM393240 E458776 JA458776 SW458776 ACS458776 AMO458776 AWK458776 BGG458776 BQC458776 BZY458776 CJU458776 CTQ458776 DDM458776 DNI458776 DXE458776 EHA458776 EQW458776 FAS458776 FKO458776 FUK458776 GEG458776 GOC458776 GXY458776 HHU458776 HRQ458776 IBM458776 ILI458776 IVE458776 JFA458776 JOW458776 JYS458776 KIO458776 KSK458776 LCG458776 LMC458776 LVY458776 MFU458776 MPQ458776 MZM458776 NJI458776 NTE458776 ODA458776 OMW458776 OWS458776 PGO458776 PQK458776 QAG458776 QKC458776 QTY458776 RDU458776 RNQ458776 RXM458776 SHI458776 SRE458776 TBA458776 TKW458776 TUS458776 UEO458776 UOK458776 UYG458776 VIC458776 VRY458776 WBU458776 WLQ458776 WVM458776 E524312 JA524312 SW524312 ACS524312 AMO524312 AWK524312 BGG524312 BQC524312 BZY524312 CJU524312 CTQ524312 DDM524312 DNI524312 DXE524312 EHA524312 EQW524312 FAS524312 FKO524312 FUK524312 GEG524312 GOC524312 GXY524312 HHU524312 HRQ524312 IBM524312 ILI524312 IVE524312 JFA524312 JOW524312 JYS524312 KIO524312 KSK524312 LCG524312 LMC524312 LVY524312 MFU524312 MPQ524312 MZM524312 NJI524312 NTE524312 ODA524312 OMW524312 OWS524312 PGO524312 PQK524312 QAG524312 QKC524312 QTY524312 RDU524312 RNQ524312 RXM524312 SHI524312 SRE524312 TBA524312 TKW524312 TUS524312 UEO524312 UOK524312 UYG524312 VIC524312 VRY524312 WBU524312 WLQ524312 WVM524312 E589848 JA589848 SW589848 ACS589848 AMO589848 AWK589848 BGG589848 BQC589848 BZY589848 CJU589848 CTQ589848 DDM589848 DNI589848 DXE589848 EHA589848 EQW589848 FAS589848 FKO589848 FUK589848 GEG589848 GOC589848 GXY589848 HHU589848 HRQ589848 IBM589848 ILI589848 IVE589848 JFA589848 JOW589848 JYS589848 KIO589848 KSK589848 LCG589848 LMC589848 LVY589848 MFU589848 MPQ589848 MZM589848 NJI589848 NTE589848 ODA589848 OMW589848 OWS589848 PGO589848 PQK589848 QAG589848 QKC589848 QTY589848 RDU589848 RNQ589848 RXM589848 SHI589848 SRE589848 TBA589848 TKW589848 TUS589848 UEO589848 UOK589848 UYG589848 VIC589848 VRY589848 WBU589848 WLQ589848 WVM589848 E655384 JA655384 SW655384 ACS655384 AMO655384 AWK655384 BGG655384 BQC655384 BZY655384 CJU655384 CTQ655384 DDM655384 DNI655384 DXE655384 EHA655384 EQW655384 FAS655384 FKO655384 FUK655384 GEG655384 GOC655384 GXY655384 HHU655384 HRQ655384 IBM655384 ILI655384 IVE655384 JFA655384 JOW655384 JYS655384 KIO655384 KSK655384 LCG655384 LMC655384 LVY655384 MFU655384 MPQ655384 MZM655384 NJI655384 NTE655384 ODA655384 OMW655384 OWS655384 PGO655384 PQK655384 QAG655384 QKC655384 QTY655384 RDU655384 RNQ655384 RXM655384 SHI655384 SRE655384 TBA655384 TKW655384 TUS655384 UEO655384 UOK655384 UYG655384 VIC655384 VRY655384 WBU655384 WLQ655384 WVM655384 E720920 JA720920 SW720920 ACS720920 AMO720920 AWK720920 BGG720920 BQC720920 BZY720920 CJU720920 CTQ720920 DDM720920 DNI720920 DXE720920 EHA720920 EQW720920 FAS720920 FKO720920 FUK720920 GEG720920 GOC720920 GXY720920 HHU720920 HRQ720920 IBM720920 ILI720920 IVE720920 JFA720920 JOW720920 JYS720920 KIO720920 KSK720920 LCG720920 LMC720920 LVY720920 MFU720920 MPQ720920 MZM720920 NJI720920 NTE720920 ODA720920 OMW720920 OWS720920 PGO720920 PQK720920 QAG720920 QKC720920 QTY720920 RDU720920 RNQ720920 RXM720920 SHI720920 SRE720920 TBA720920 TKW720920 TUS720920 UEO720920 UOK720920 UYG720920 VIC720920 VRY720920 WBU720920 WLQ720920 WVM720920 E786456 JA786456 SW786456 ACS786456 AMO786456 AWK786456 BGG786456 BQC786456 BZY786456 CJU786456 CTQ786456 DDM786456 DNI786456 DXE786456 EHA786456 EQW786456 FAS786456 FKO786456 FUK786456 GEG786456 GOC786456 GXY786456 HHU786456 HRQ786456 IBM786456 ILI786456 IVE786456 JFA786456 JOW786456 JYS786456 KIO786456 KSK786456 LCG786456 LMC786456 LVY786456 MFU786456 MPQ786456 MZM786456 NJI786456 NTE786456 ODA786456 OMW786456 OWS786456 PGO786456 PQK786456 QAG786456 QKC786456 QTY786456 RDU786456 RNQ786456 RXM786456 SHI786456 SRE786456 TBA786456 TKW786456 TUS786456 UEO786456 UOK786456 UYG786456 VIC786456 VRY786456 WBU786456 WLQ786456 WVM786456 E851992 JA851992 SW851992 ACS851992 AMO851992 AWK851992 BGG851992 BQC851992 BZY851992 CJU851992 CTQ851992 DDM851992 DNI851992 DXE851992 EHA851992 EQW851992 FAS851992 FKO851992 FUK851992 GEG851992 GOC851992 GXY851992 HHU851992 HRQ851992 IBM851992 ILI851992 IVE851992 JFA851992 JOW851992 JYS851992 KIO851992 KSK851992 LCG851992 LMC851992 LVY851992 MFU851992 MPQ851992 MZM851992 NJI851992 NTE851992 ODA851992 OMW851992 OWS851992 PGO851992 PQK851992 QAG851992 QKC851992 QTY851992 RDU851992 RNQ851992 RXM851992 SHI851992 SRE851992 TBA851992 TKW851992 TUS851992 UEO851992 UOK851992 UYG851992 VIC851992 VRY851992 WBU851992 WLQ851992 WVM851992 E917528 JA917528 SW917528 ACS917528 AMO917528 AWK917528 BGG917528 BQC917528 BZY917528 CJU917528 CTQ917528 DDM917528 DNI917528 DXE917528 EHA917528 EQW917528 FAS917528 FKO917528 FUK917528 GEG917528 GOC917528 GXY917528 HHU917528 HRQ917528 IBM917528 ILI917528 IVE917528 JFA917528 JOW917528 JYS917528 KIO917528 KSK917528 LCG917528 LMC917528 LVY917528 MFU917528 MPQ917528 MZM917528 NJI917528 NTE917528 ODA917528 OMW917528 OWS917528 PGO917528 PQK917528 QAG917528 QKC917528 QTY917528 RDU917528 RNQ917528 RXM917528 SHI917528 SRE917528 TBA917528 TKW917528 TUS917528 UEO917528 UOK917528 UYG917528 VIC917528 VRY917528 WBU917528 WLQ917528 WVM917528 E983064 JA983064 SW983064 ACS983064 AMO983064 AWK983064 BGG983064 BQC983064 BZY983064 CJU983064 CTQ983064 DDM983064 DNI983064 DXE983064 EHA983064 EQW983064 FAS983064 FKO983064 FUK983064 GEG983064 GOC983064 GXY983064 HHU983064 HRQ983064 IBM983064 ILI983064 IVE983064 JFA983064 JOW983064 JYS983064 KIO983064 KSK983064 LCG983064 LMC983064 LVY983064 MFU983064 MPQ983064 MZM983064 NJI983064 NTE983064 ODA983064 OMW983064 OWS983064 PGO983064 PQK983064 QAG983064 QKC983064 QTY983064 RDU983064 RNQ983064 RXM983064 SHI983064 SRE983064 TBA983064 TKW983064 TUS983064 UEO983064 UOK983064 UYG983064 VIC983064 VRY983064 WBU983064 WLQ983064">
      <formula1>$E$1:$E$3</formula1>
    </dataValidation>
    <dataValidation type="list" allowBlank="1" showInputMessage="1" showErrorMessage="1" sqref="IX87:IX65543 ST87:ST65543 ACP87:ACP65543 AML87:AML65543 AWH87:AWH65543 BGD87:BGD65543 BPZ87:BPZ65543 BZV87:BZV65543 CJR87:CJR65543 CTN87:CTN65543 DDJ87:DDJ65543 DNF87:DNF65543 DXB87:DXB65543 EGX87:EGX65543 EQT87:EQT65543 FAP87:FAP65543 FKL87:FKL65543 FUH87:FUH65543 GED87:GED65543 GNZ87:GNZ65543 GXV87:GXV65543 HHR87:HHR65543 HRN87:HRN65543 IBJ87:IBJ65543 ILF87:ILF65543 IVB87:IVB65543 JEX87:JEX65543 JOT87:JOT65543 JYP87:JYP65543 KIL87:KIL65543 KSH87:KSH65543 LCD87:LCD65543 LLZ87:LLZ65543 LVV87:LVV65543 MFR87:MFR65543 MPN87:MPN65543 MZJ87:MZJ65543 NJF87:NJF65543 NTB87:NTB65543 OCX87:OCX65543 OMT87:OMT65543 OWP87:OWP65543 PGL87:PGL65543 PQH87:PQH65543 QAD87:QAD65543 QJZ87:QJZ65543 QTV87:QTV65543 RDR87:RDR65543 RNN87:RNN65543 RXJ87:RXJ65543 SHF87:SHF65543 SRB87:SRB65543 TAX87:TAX65543 TKT87:TKT65543 TUP87:TUP65543 UEL87:UEL65543 UOH87:UOH65543 UYD87:UYD65543 VHZ87:VHZ65543 VRV87:VRV65543 WBR87:WBR65543 WLN87:WLN65543 WVJ87:WVJ65543 WVJ983105 B65605:B131079 IX65605:IX131079 ST65605:ST131079 ACP65605:ACP131079 AML65605:AML131079 AWH65605:AWH131079 BGD65605:BGD131079 BPZ65605:BPZ131079 BZV65605:BZV131079 CJR65605:CJR131079 CTN65605:CTN131079 DDJ65605:DDJ131079 DNF65605:DNF131079 DXB65605:DXB131079 EGX65605:EGX131079 EQT65605:EQT131079 FAP65605:FAP131079 FKL65605:FKL131079 FUH65605:FUH131079 GED65605:GED131079 GNZ65605:GNZ131079 GXV65605:GXV131079 HHR65605:HHR131079 HRN65605:HRN131079 IBJ65605:IBJ131079 ILF65605:ILF131079 IVB65605:IVB131079 JEX65605:JEX131079 JOT65605:JOT131079 JYP65605:JYP131079 KIL65605:KIL131079 KSH65605:KSH131079 LCD65605:LCD131079 LLZ65605:LLZ131079 LVV65605:LVV131079 MFR65605:MFR131079 MPN65605:MPN131079 MZJ65605:MZJ131079 NJF65605:NJF131079 NTB65605:NTB131079 OCX65605:OCX131079 OMT65605:OMT131079 OWP65605:OWP131079 PGL65605:PGL131079 PQH65605:PQH131079 QAD65605:QAD131079 QJZ65605:QJZ131079 QTV65605:QTV131079 RDR65605:RDR131079 RNN65605:RNN131079 RXJ65605:RXJ131079 SHF65605:SHF131079 SRB65605:SRB131079 TAX65605:TAX131079 TKT65605:TKT131079 TUP65605:TUP131079 UEL65605:UEL131079 UOH65605:UOH131079 UYD65605:UYD131079 VHZ65605:VHZ131079 VRV65605:VRV131079 WBR65605:WBR131079 WLN65605:WLN131079 WVJ65605:WVJ131079 B131141:B196615 IX131141:IX196615 ST131141:ST196615 ACP131141:ACP196615 AML131141:AML196615 AWH131141:AWH196615 BGD131141:BGD196615 BPZ131141:BPZ196615 BZV131141:BZV196615 CJR131141:CJR196615 CTN131141:CTN196615 DDJ131141:DDJ196615 DNF131141:DNF196615 DXB131141:DXB196615 EGX131141:EGX196615 EQT131141:EQT196615 FAP131141:FAP196615 FKL131141:FKL196615 FUH131141:FUH196615 GED131141:GED196615 GNZ131141:GNZ196615 GXV131141:GXV196615 HHR131141:HHR196615 HRN131141:HRN196615 IBJ131141:IBJ196615 ILF131141:ILF196615 IVB131141:IVB196615 JEX131141:JEX196615 JOT131141:JOT196615 JYP131141:JYP196615 KIL131141:KIL196615 KSH131141:KSH196615 LCD131141:LCD196615 LLZ131141:LLZ196615 LVV131141:LVV196615 MFR131141:MFR196615 MPN131141:MPN196615 MZJ131141:MZJ196615 NJF131141:NJF196615 NTB131141:NTB196615 OCX131141:OCX196615 OMT131141:OMT196615 OWP131141:OWP196615 PGL131141:PGL196615 PQH131141:PQH196615 QAD131141:QAD196615 QJZ131141:QJZ196615 QTV131141:QTV196615 RDR131141:RDR196615 RNN131141:RNN196615 RXJ131141:RXJ196615 SHF131141:SHF196615 SRB131141:SRB196615 TAX131141:TAX196615 TKT131141:TKT196615 TUP131141:TUP196615 UEL131141:UEL196615 UOH131141:UOH196615 UYD131141:UYD196615 VHZ131141:VHZ196615 VRV131141:VRV196615 WBR131141:WBR196615 WLN131141:WLN196615 WVJ131141:WVJ196615 B196677:B262151 IX196677:IX262151 ST196677:ST262151 ACP196677:ACP262151 AML196677:AML262151 AWH196677:AWH262151 BGD196677:BGD262151 BPZ196677:BPZ262151 BZV196677:BZV262151 CJR196677:CJR262151 CTN196677:CTN262151 DDJ196677:DDJ262151 DNF196677:DNF262151 DXB196677:DXB262151 EGX196677:EGX262151 EQT196677:EQT262151 FAP196677:FAP262151 FKL196677:FKL262151 FUH196677:FUH262151 GED196677:GED262151 GNZ196677:GNZ262151 GXV196677:GXV262151 HHR196677:HHR262151 HRN196677:HRN262151 IBJ196677:IBJ262151 ILF196677:ILF262151 IVB196677:IVB262151 JEX196677:JEX262151 JOT196677:JOT262151 JYP196677:JYP262151 KIL196677:KIL262151 KSH196677:KSH262151 LCD196677:LCD262151 LLZ196677:LLZ262151 LVV196677:LVV262151 MFR196677:MFR262151 MPN196677:MPN262151 MZJ196677:MZJ262151 NJF196677:NJF262151 NTB196677:NTB262151 OCX196677:OCX262151 OMT196677:OMT262151 OWP196677:OWP262151 PGL196677:PGL262151 PQH196677:PQH262151 QAD196677:QAD262151 QJZ196677:QJZ262151 QTV196677:QTV262151 RDR196677:RDR262151 RNN196677:RNN262151 RXJ196677:RXJ262151 SHF196677:SHF262151 SRB196677:SRB262151 TAX196677:TAX262151 TKT196677:TKT262151 TUP196677:TUP262151 UEL196677:UEL262151 UOH196677:UOH262151 UYD196677:UYD262151 VHZ196677:VHZ262151 VRV196677:VRV262151 WBR196677:WBR262151 WLN196677:WLN262151 WVJ196677:WVJ262151 B262213:B327687 IX262213:IX327687 ST262213:ST327687 ACP262213:ACP327687 AML262213:AML327687 AWH262213:AWH327687 BGD262213:BGD327687 BPZ262213:BPZ327687 BZV262213:BZV327687 CJR262213:CJR327687 CTN262213:CTN327687 DDJ262213:DDJ327687 DNF262213:DNF327687 DXB262213:DXB327687 EGX262213:EGX327687 EQT262213:EQT327687 FAP262213:FAP327687 FKL262213:FKL327687 FUH262213:FUH327687 GED262213:GED327687 GNZ262213:GNZ327687 GXV262213:GXV327687 HHR262213:HHR327687 HRN262213:HRN327687 IBJ262213:IBJ327687 ILF262213:ILF327687 IVB262213:IVB327687 JEX262213:JEX327687 JOT262213:JOT327687 JYP262213:JYP327687 KIL262213:KIL327687 KSH262213:KSH327687 LCD262213:LCD327687 LLZ262213:LLZ327687 LVV262213:LVV327687 MFR262213:MFR327687 MPN262213:MPN327687 MZJ262213:MZJ327687 NJF262213:NJF327687 NTB262213:NTB327687 OCX262213:OCX327687 OMT262213:OMT327687 OWP262213:OWP327687 PGL262213:PGL327687 PQH262213:PQH327687 QAD262213:QAD327687 QJZ262213:QJZ327687 QTV262213:QTV327687 RDR262213:RDR327687 RNN262213:RNN327687 RXJ262213:RXJ327687 SHF262213:SHF327687 SRB262213:SRB327687 TAX262213:TAX327687 TKT262213:TKT327687 TUP262213:TUP327687 UEL262213:UEL327687 UOH262213:UOH327687 UYD262213:UYD327687 VHZ262213:VHZ327687 VRV262213:VRV327687 WBR262213:WBR327687 WLN262213:WLN327687 WVJ262213:WVJ327687 B327749:B393223 IX327749:IX393223 ST327749:ST393223 ACP327749:ACP393223 AML327749:AML393223 AWH327749:AWH393223 BGD327749:BGD393223 BPZ327749:BPZ393223 BZV327749:BZV393223 CJR327749:CJR393223 CTN327749:CTN393223 DDJ327749:DDJ393223 DNF327749:DNF393223 DXB327749:DXB393223 EGX327749:EGX393223 EQT327749:EQT393223 FAP327749:FAP393223 FKL327749:FKL393223 FUH327749:FUH393223 GED327749:GED393223 GNZ327749:GNZ393223 GXV327749:GXV393223 HHR327749:HHR393223 HRN327749:HRN393223 IBJ327749:IBJ393223 ILF327749:ILF393223 IVB327749:IVB393223 JEX327749:JEX393223 JOT327749:JOT393223 JYP327749:JYP393223 KIL327749:KIL393223 KSH327749:KSH393223 LCD327749:LCD393223 LLZ327749:LLZ393223 LVV327749:LVV393223 MFR327749:MFR393223 MPN327749:MPN393223 MZJ327749:MZJ393223 NJF327749:NJF393223 NTB327749:NTB393223 OCX327749:OCX393223 OMT327749:OMT393223 OWP327749:OWP393223 PGL327749:PGL393223 PQH327749:PQH393223 QAD327749:QAD393223 QJZ327749:QJZ393223 QTV327749:QTV393223 RDR327749:RDR393223 RNN327749:RNN393223 RXJ327749:RXJ393223 SHF327749:SHF393223 SRB327749:SRB393223 TAX327749:TAX393223 TKT327749:TKT393223 TUP327749:TUP393223 UEL327749:UEL393223 UOH327749:UOH393223 UYD327749:UYD393223 VHZ327749:VHZ393223 VRV327749:VRV393223 WBR327749:WBR393223 WLN327749:WLN393223 WVJ327749:WVJ393223 B393285:B458759 IX393285:IX458759 ST393285:ST458759 ACP393285:ACP458759 AML393285:AML458759 AWH393285:AWH458759 BGD393285:BGD458759 BPZ393285:BPZ458759 BZV393285:BZV458759 CJR393285:CJR458759 CTN393285:CTN458759 DDJ393285:DDJ458759 DNF393285:DNF458759 DXB393285:DXB458759 EGX393285:EGX458759 EQT393285:EQT458759 FAP393285:FAP458759 FKL393285:FKL458759 FUH393285:FUH458759 GED393285:GED458759 GNZ393285:GNZ458759 GXV393285:GXV458759 HHR393285:HHR458759 HRN393285:HRN458759 IBJ393285:IBJ458759 ILF393285:ILF458759 IVB393285:IVB458759 JEX393285:JEX458759 JOT393285:JOT458759 JYP393285:JYP458759 KIL393285:KIL458759 KSH393285:KSH458759 LCD393285:LCD458759 LLZ393285:LLZ458759 LVV393285:LVV458759 MFR393285:MFR458759 MPN393285:MPN458759 MZJ393285:MZJ458759 NJF393285:NJF458759 NTB393285:NTB458759 OCX393285:OCX458759 OMT393285:OMT458759 OWP393285:OWP458759 PGL393285:PGL458759 PQH393285:PQH458759 QAD393285:QAD458759 QJZ393285:QJZ458759 QTV393285:QTV458759 RDR393285:RDR458759 RNN393285:RNN458759 RXJ393285:RXJ458759 SHF393285:SHF458759 SRB393285:SRB458759 TAX393285:TAX458759 TKT393285:TKT458759 TUP393285:TUP458759 UEL393285:UEL458759 UOH393285:UOH458759 UYD393285:UYD458759 VHZ393285:VHZ458759 VRV393285:VRV458759 WBR393285:WBR458759 WLN393285:WLN458759 WVJ393285:WVJ458759 B458821:B524295 IX458821:IX524295 ST458821:ST524295 ACP458821:ACP524295 AML458821:AML524295 AWH458821:AWH524295 BGD458821:BGD524295 BPZ458821:BPZ524295 BZV458821:BZV524295 CJR458821:CJR524295 CTN458821:CTN524295 DDJ458821:DDJ524295 DNF458821:DNF524295 DXB458821:DXB524295 EGX458821:EGX524295 EQT458821:EQT524295 FAP458821:FAP524295 FKL458821:FKL524295 FUH458821:FUH524295 GED458821:GED524295 GNZ458821:GNZ524295 GXV458821:GXV524295 HHR458821:HHR524295 HRN458821:HRN524295 IBJ458821:IBJ524295 ILF458821:ILF524295 IVB458821:IVB524295 JEX458821:JEX524295 JOT458821:JOT524295 JYP458821:JYP524295 KIL458821:KIL524295 KSH458821:KSH524295 LCD458821:LCD524295 LLZ458821:LLZ524295 LVV458821:LVV524295 MFR458821:MFR524295 MPN458821:MPN524295 MZJ458821:MZJ524295 NJF458821:NJF524295 NTB458821:NTB524295 OCX458821:OCX524295 OMT458821:OMT524295 OWP458821:OWP524295 PGL458821:PGL524295 PQH458821:PQH524295 QAD458821:QAD524295 QJZ458821:QJZ524295 QTV458821:QTV524295 RDR458821:RDR524295 RNN458821:RNN524295 RXJ458821:RXJ524295 SHF458821:SHF524295 SRB458821:SRB524295 TAX458821:TAX524295 TKT458821:TKT524295 TUP458821:TUP524295 UEL458821:UEL524295 UOH458821:UOH524295 UYD458821:UYD524295 VHZ458821:VHZ524295 VRV458821:VRV524295 WBR458821:WBR524295 WLN458821:WLN524295 WVJ458821:WVJ524295 B524357:B589831 IX524357:IX589831 ST524357:ST589831 ACP524357:ACP589831 AML524357:AML589831 AWH524357:AWH589831 BGD524357:BGD589831 BPZ524357:BPZ589831 BZV524357:BZV589831 CJR524357:CJR589831 CTN524357:CTN589831 DDJ524357:DDJ589831 DNF524357:DNF589831 DXB524357:DXB589831 EGX524357:EGX589831 EQT524357:EQT589831 FAP524357:FAP589831 FKL524357:FKL589831 FUH524357:FUH589831 GED524357:GED589831 GNZ524357:GNZ589831 GXV524357:GXV589831 HHR524357:HHR589831 HRN524357:HRN589831 IBJ524357:IBJ589831 ILF524357:ILF589831 IVB524357:IVB589831 JEX524357:JEX589831 JOT524357:JOT589831 JYP524357:JYP589831 KIL524357:KIL589831 KSH524357:KSH589831 LCD524357:LCD589831 LLZ524357:LLZ589831 LVV524357:LVV589831 MFR524357:MFR589831 MPN524357:MPN589831 MZJ524357:MZJ589831 NJF524357:NJF589831 NTB524357:NTB589831 OCX524357:OCX589831 OMT524357:OMT589831 OWP524357:OWP589831 PGL524357:PGL589831 PQH524357:PQH589831 QAD524357:QAD589831 QJZ524357:QJZ589831 QTV524357:QTV589831 RDR524357:RDR589831 RNN524357:RNN589831 RXJ524357:RXJ589831 SHF524357:SHF589831 SRB524357:SRB589831 TAX524357:TAX589831 TKT524357:TKT589831 TUP524357:TUP589831 UEL524357:UEL589831 UOH524357:UOH589831 UYD524357:UYD589831 VHZ524357:VHZ589831 VRV524357:VRV589831 WBR524357:WBR589831 WLN524357:WLN589831 WVJ524357:WVJ589831 B589893:B655367 IX589893:IX655367 ST589893:ST655367 ACP589893:ACP655367 AML589893:AML655367 AWH589893:AWH655367 BGD589893:BGD655367 BPZ589893:BPZ655367 BZV589893:BZV655367 CJR589893:CJR655367 CTN589893:CTN655367 DDJ589893:DDJ655367 DNF589893:DNF655367 DXB589893:DXB655367 EGX589893:EGX655367 EQT589893:EQT655367 FAP589893:FAP655367 FKL589893:FKL655367 FUH589893:FUH655367 GED589893:GED655367 GNZ589893:GNZ655367 GXV589893:GXV655367 HHR589893:HHR655367 HRN589893:HRN655367 IBJ589893:IBJ655367 ILF589893:ILF655367 IVB589893:IVB655367 JEX589893:JEX655367 JOT589893:JOT655367 JYP589893:JYP655367 KIL589893:KIL655367 KSH589893:KSH655367 LCD589893:LCD655367 LLZ589893:LLZ655367 LVV589893:LVV655367 MFR589893:MFR655367 MPN589893:MPN655367 MZJ589893:MZJ655367 NJF589893:NJF655367 NTB589893:NTB655367 OCX589893:OCX655367 OMT589893:OMT655367 OWP589893:OWP655367 PGL589893:PGL655367 PQH589893:PQH655367 QAD589893:QAD655367 QJZ589893:QJZ655367 QTV589893:QTV655367 RDR589893:RDR655367 RNN589893:RNN655367 RXJ589893:RXJ655367 SHF589893:SHF655367 SRB589893:SRB655367 TAX589893:TAX655367 TKT589893:TKT655367 TUP589893:TUP655367 UEL589893:UEL655367 UOH589893:UOH655367 UYD589893:UYD655367 VHZ589893:VHZ655367 VRV589893:VRV655367 WBR589893:WBR655367 WLN589893:WLN655367 WVJ589893:WVJ655367 B655429:B720903 IX655429:IX720903 ST655429:ST720903 ACP655429:ACP720903 AML655429:AML720903 AWH655429:AWH720903 BGD655429:BGD720903 BPZ655429:BPZ720903 BZV655429:BZV720903 CJR655429:CJR720903 CTN655429:CTN720903 DDJ655429:DDJ720903 DNF655429:DNF720903 DXB655429:DXB720903 EGX655429:EGX720903 EQT655429:EQT720903 FAP655429:FAP720903 FKL655429:FKL720903 FUH655429:FUH720903 GED655429:GED720903 GNZ655429:GNZ720903 GXV655429:GXV720903 HHR655429:HHR720903 HRN655429:HRN720903 IBJ655429:IBJ720903 ILF655429:ILF720903 IVB655429:IVB720903 JEX655429:JEX720903 JOT655429:JOT720903 JYP655429:JYP720903 KIL655429:KIL720903 KSH655429:KSH720903 LCD655429:LCD720903 LLZ655429:LLZ720903 LVV655429:LVV720903 MFR655429:MFR720903 MPN655429:MPN720903 MZJ655429:MZJ720903 NJF655429:NJF720903 NTB655429:NTB720903 OCX655429:OCX720903 OMT655429:OMT720903 OWP655429:OWP720903 PGL655429:PGL720903 PQH655429:PQH720903 QAD655429:QAD720903 QJZ655429:QJZ720903 QTV655429:QTV720903 RDR655429:RDR720903 RNN655429:RNN720903 RXJ655429:RXJ720903 SHF655429:SHF720903 SRB655429:SRB720903 TAX655429:TAX720903 TKT655429:TKT720903 TUP655429:TUP720903 UEL655429:UEL720903 UOH655429:UOH720903 UYD655429:UYD720903 VHZ655429:VHZ720903 VRV655429:VRV720903 WBR655429:WBR720903 WLN655429:WLN720903 WVJ655429:WVJ720903 B720965:B786439 IX720965:IX786439 ST720965:ST786439 ACP720965:ACP786439 AML720965:AML786439 AWH720965:AWH786439 BGD720965:BGD786439 BPZ720965:BPZ786439 BZV720965:BZV786439 CJR720965:CJR786439 CTN720965:CTN786439 DDJ720965:DDJ786439 DNF720965:DNF786439 DXB720965:DXB786439 EGX720965:EGX786439 EQT720965:EQT786439 FAP720965:FAP786439 FKL720965:FKL786439 FUH720965:FUH786439 GED720965:GED786439 GNZ720965:GNZ786439 GXV720965:GXV786439 HHR720965:HHR786439 HRN720965:HRN786439 IBJ720965:IBJ786439 ILF720965:ILF786439 IVB720965:IVB786439 JEX720965:JEX786439 JOT720965:JOT786439 JYP720965:JYP786439 KIL720965:KIL786439 KSH720965:KSH786439 LCD720965:LCD786439 LLZ720965:LLZ786439 LVV720965:LVV786439 MFR720965:MFR786439 MPN720965:MPN786439 MZJ720965:MZJ786439 NJF720965:NJF786439 NTB720965:NTB786439 OCX720965:OCX786439 OMT720965:OMT786439 OWP720965:OWP786439 PGL720965:PGL786439 PQH720965:PQH786439 QAD720965:QAD786439 QJZ720965:QJZ786439 QTV720965:QTV786439 RDR720965:RDR786439 RNN720965:RNN786439 RXJ720965:RXJ786439 SHF720965:SHF786439 SRB720965:SRB786439 TAX720965:TAX786439 TKT720965:TKT786439 TUP720965:TUP786439 UEL720965:UEL786439 UOH720965:UOH786439 UYD720965:UYD786439 VHZ720965:VHZ786439 VRV720965:VRV786439 WBR720965:WBR786439 WLN720965:WLN786439 WVJ720965:WVJ786439 B786501:B851975 IX786501:IX851975 ST786501:ST851975 ACP786501:ACP851975 AML786501:AML851975 AWH786501:AWH851975 BGD786501:BGD851975 BPZ786501:BPZ851975 BZV786501:BZV851975 CJR786501:CJR851975 CTN786501:CTN851975 DDJ786501:DDJ851975 DNF786501:DNF851975 DXB786501:DXB851975 EGX786501:EGX851975 EQT786501:EQT851975 FAP786501:FAP851975 FKL786501:FKL851975 FUH786501:FUH851975 GED786501:GED851975 GNZ786501:GNZ851975 GXV786501:GXV851975 HHR786501:HHR851975 HRN786501:HRN851975 IBJ786501:IBJ851975 ILF786501:ILF851975 IVB786501:IVB851975 JEX786501:JEX851975 JOT786501:JOT851975 JYP786501:JYP851975 KIL786501:KIL851975 KSH786501:KSH851975 LCD786501:LCD851975 LLZ786501:LLZ851975 LVV786501:LVV851975 MFR786501:MFR851975 MPN786501:MPN851975 MZJ786501:MZJ851975 NJF786501:NJF851975 NTB786501:NTB851975 OCX786501:OCX851975 OMT786501:OMT851975 OWP786501:OWP851975 PGL786501:PGL851975 PQH786501:PQH851975 QAD786501:QAD851975 QJZ786501:QJZ851975 QTV786501:QTV851975 RDR786501:RDR851975 RNN786501:RNN851975 RXJ786501:RXJ851975 SHF786501:SHF851975 SRB786501:SRB851975 TAX786501:TAX851975 TKT786501:TKT851975 TUP786501:TUP851975 UEL786501:UEL851975 UOH786501:UOH851975 UYD786501:UYD851975 VHZ786501:VHZ851975 VRV786501:VRV851975 WBR786501:WBR851975 WLN786501:WLN851975 WVJ786501:WVJ851975 B852037:B917511 IX852037:IX917511 ST852037:ST917511 ACP852037:ACP917511 AML852037:AML917511 AWH852037:AWH917511 BGD852037:BGD917511 BPZ852037:BPZ917511 BZV852037:BZV917511 CJR852037:CJR917511 CTN852037:CTN917511 DDJ852037:DDJ917511 DNF852037:DNF917511 DXB852037:DXB917511 EGX852037:EGX917511 EQT852037:EQT917511 FAP852037:FAP917511 FKL852037:FKL917511 FUH852037:FUH917511 GED852037:GED917511 GNZ852037:GNZ917511 GXV852037:GXV917511 HHR852037:HHR917511 HRN852037:HRN917511 IBJ852037:IBJ917511 ILF852037:ILF917511 IVB852037:IVB917511 JEX852037:JEX917511 JOT852037:JOT917511 JYP852037:JYP917511 KIL852037:KIL917511 KSH852037:KSH917511 LCD852037:LCD917511 LLZ852037:LLZ917511 LVV852037:LVV917511 MFR852037:MFR917511 MPN852037:MPN917511 MZJ852037:MZJ917511 NJF852037:NJF917511 NTB852037:NTB917511 OCX852037:OCX917511 OMT852037:OMT917511 OWP852037:OWP917511 PGL852037:PGL917511 PQH852037:PQH917511 QAD852037:QAD917511 QJZ852037:QJZ917511 QTV852037:QTV917511 RDR852037:RDR917511 RNN852037:RNN917511 RXJ852037:RXJ917511 SHF852037:SHF917511 SRB852037:SRB917511 TAX852037:TAX917511 TKT852037:TKT917511 TUP852037:TUP917511 UEL852037:UEL917511 UOH852037:UOH917511 UYD852037:UYD917511 VHZ852037:VHZ917511 VRV852037:VRV917511 WBR852037:WBR917511 WLN852037:WLN917511 WVJ852037:WVJ917511 B917573:B983047 IX917573:IX983047 ST917573:ST983047 ACP917573:ACP983047 AML917573:AML983047 AWH917573:AWH983047 BGD917573:BGD983047 BPZ917573:BPZ983047 BZV917573:BZV983047 CJR917573:CJR983047 CTN917573:CTN983047 DDJ917573:DDJ983047 DNF917573:DNF983047 DXB917573:DXB983047 EGX917573:EGX983047 EQT917573:EQT983047 FAP917573:FAP983047 FKL917573:FKL983047 FUH917573:FUH983047 GED917573:GED983047 GNZ917573:GNZ983047 GXV917573:GXV983047 HHR917573:HHR983047 HRN917573:HRN983047 IBJ917573:IBJ983047 ILF917573:ILF983047 IVB917573:IVB983047 JEX917573:JEX983047 JOT917573:JOT983047 JYP917573:JYP983047 KIL917573:KIL983047 KSH917573:KSH983047 LCD917573:LCD983047 LLZ917573:LLZ983047 LVV917573:LVV983047 MFR917573:MFR983047 MPN917573:MPN983047 MZJ917573:MZJ983047 NJF917573:NJF983047 NTB917573:NTB983047 OCX917573:OCX983047 OMT917573:OMT983047 OWP917573:OWP983047 PGL917573:PGL983047 PQH917573:PQH983047 QAD917573:QAD983047 QJZ917573:QJZ983047 QTV917573:QTV983047 RDR917573:RDR983047 RNN917573:RNN983047 RXJ917573:RXJ983047 SHF917573:SHF983047 SRB917573:SRB983047 TAX917573:TAX983047 TKT917573:TKT983047 TUP917573:TUP983047 UEL917573:UEL983047 UOH917573:UOH983047 UYD917573:UYD983047 VHZ917573:VHZ983047 VRV917573:VRV983047 WBR917573:WBR983047 WLN917573:WLN983047 WVJ917573:WVJ983047 B983109:B1048576 IX983109:IX1048576 ST983109:ST1048576 ACP983109:ACP1048576 AML983109:AML1048576 AWH983109:AWH1048576 BGD983109:BGD1048576 BPZ983109:BPZ1048576 BZV983109:BZV1048576 CJR983109:CJR1048576 CTN983109:CTN1048576 DDJ983109:DDJ1048576 DNF983109:DNF1048576 DXB983109:DXB1048576 EGX983109:EGX1048576 EQT983109:EQT1048576 FAP983109:FAP1048576 FKL983109:FKL1048576 FUH983109:FUH1048576 GED983109:GED1048576 GNZ983109:GNZ1048576 GXV983109:GXV1048576 HHR983109:HHR1048576 HRN983109:HRN1048576 IBJ983109:IBJ1048576 ILF983109:ILF1048576 IVB983109:IVB1048576 JEX983109:JEX1048576 JOT983109:JOT1048576 JYP983109:JYP1048576 KIL983109:KIL1048576 KSH983109:KSH1048576 LCD983109:LCD1048576 LLZ983109:LLZ1048576 LVV983109:LVV1048576 MFR983109:MFR1048576 MPN983109:MPN1048576 MZJ983109:MZJ1048576 NJF983109:NJF1048576 NTB983109:NTB1048576 OCX983109:OCX1048576 OMT983109:OMT1048576 OWP983109:OWP1048576 PGL983109:PGL1048576 PQH983109:PQH1048576 QAD983109:QAD1048576 QJZ983109:QJZ1048576 QTV983109:QTV1048576 RDR983109:RDR1048576 RNN983109:RNN1048576 RXJ983109:RXJ1048576 SHF983109:SHF1048576 SRB983109:SRB1048576 TAX983109:TAX1048576 TKT983109:TKT1048576 TUP983109:TUP1048576 UEL983109:UEL1048576 UOH983109:UOH1048576 UYD983109:UYD1048576 VHZ983109:VHZ1048576 VRV983109:VRV1048576 WBR983109:WBR1048576 WLN983109:WLN1048576 WVJ983109:WVJ1048576 B65 IX65 ST65 ACP65 AML65 AWH65 BGD65 BPZ65 BZV65 CJR65 CTN65 DDJ65 DNF65 DXB65 EGX65 EQT65 FAP65 FKL65 FUH65 GED65 GNZ65 GXV65 HHR65 HRN65 IBJ65 ILF65 IVB65 JEX65 JOT65 JYP65 KIL65 KSH65 LCD65 LLZ65 LVV65 MFR65 MPN65 MZJ65 NJF65 NTB65 OCX65 OMT65 OWP65 PGL65 PQH65 QAD65 QJZ65 QTV65 RDR65 RNN65 RXJ65 SHF65 SRB65 TAX65 TKT65 TUP65 UEL65 UOH65 UYD65 VHZ65 VRV65 WBR65 WLN65 WVJ65 B65601 IX65601 ST65601 ACP65601 AML65601 AWH65601 BGD65601 BPZ65601 BZV65601 CJR65601 CTN65601 DDJ65601 DNF65601 DXB65601 EGX65601 EQT65601 FAP65601 FKL65601 FUH65601 GED65601 GNZ65601 GXV65601 HHR65601 HRN65601 IBJ65601 ILF65601 IVB65601 JEX65601 JOT65601 JYP65601 KIL65601 KSH65601 LCD65601 LLZ65601 LVV65601 MFR65601 MPN65601 MZJ65601 NJF65601 NTB65601 OCX65601 OMT65601 OWP65601 PGL65601 PQH65601 QAD65601 QJZ65601 QTV65601 RDR65601 RNN65601 RXJ65601 SHF65601 SRB65601 TAX65601 TKT65601 TUP65601 UEL65601 UOH65601 UYD65601 VHZ65601 VRV65601 WBR65601 WLN65601 WVJ65601 B131137 IX131137 ST131137 ACP131137 AML131137 AWH131137 BGD131137 BPZ131137 BZV131137 CJR131137 CTN131137 DDJ131137 DNF131137 DXB131137 EGX131137 EQT131137 FAP131137 FKL131137 FUH131137 GED131137 GNZ131137 GXV131137 HHR131137 HRN131137 IBJ131137 ILF131137 IVB131137 JEX131137 JOT131137 JYP131137 KIL131137 KSH131137 LCD131137 LLZ131137 LVV131137 MFR131137 MPN131137 MZJ131137 NJF131137 NTB131137 OCX131137 OMT131137 OWP131137 PGL131137 PQH131137 QAD131137 QJZ131137 QTV131137 RDR131137 RNN131137 RXJ131137 SHF131137 SRB131137 TAX131137 TKT131137 TUP131137 UEL131137 UOH131137 UYD131137 VHZ131137 VRV131137 WBR131137 WLN131137 WVJ131137 B196673 IX196673 ST196673 ACP196673 AML196673 AWH196673 BGD196673 BPZ196673 BZV196673 CJR196673 CTN196673 DDJ196673 DNF196673 DXB196673 EGX196673 EQT196673 FAP196673 FKL196673 FUH196673 GED196673 GNZ196673 GXV196673 HHR196673 HRN196673 IBJ196673 ILF196673 IVB196673 JEX196673 JOT196673 JYP196673 KIL196673 KSH196673 LCD196673 LLZ196673 LVV196673 MFR196673 MPN196673 MZJ196673 NJF196673 NTB196673 OCX196673 OMT196673 OWP196673 PGL196673 PQH196673 QAD196673 QJZ196673 QTV196673 RDR196673 RNN196673 RXJ196673 SHF196673 SRB196673 TAX196673 TKT196673 TUP196673 UEL196673 UOH196673 UYD196673 VHZ196673 VRV196673 WBR196673 WLN196673 WVJ196673 B262209 IX262209 ST262209 ACP262209 AML262209 AWH262209 BGD262209 BPZ262209 BZV262209 CJR262209 CTN262209 DDJ262209 DNF262209 DXB262209 EGX262209 EQT262209 FAP262209 FKL262209 FUH262209 GED262209 GNZ262209 GXV262209 HHR262209 HRN262209 IBJ262209 ILF262209 IVB262209 JEX262209 JOT262209 JYP262209 KIL262209 KSH262209 LCD262209 LLZ262209 LVV262209 MFR262209 MPN262209 MZJ262209 NJF262209 NTB262209 OCX262209 OMT262209 OWP262209 PGL262209 PQH262209 QAD262209 QJZ262209 QTV262209 RDR262209 RNN262209 RXJ262209 SHF262209 SRB262209 TAX262209 TKT262209 TUP262209 UEL262209 UOH262209 UYD262209 VHZ262209 VRV262209 WBR262209 WLN262209 WVJ262209 B327745 IX327745 ST327745 ACP327745 AML327745 AWH327745 BGD327745 BPZ327745 BZV327745 CJR327745 CTN327745 DDJ327745 DNF327745 DXB327745 EGX327745 EQT327745 FAP327745 FKL327745 FUH327745 GED327745 GNZ327745 GXV327745 HHR327745 HRN327745 IBJ327745 ILF327745 IVB327745 JEX327745 JOT327745 JYP327745 KIL327745 KSH327745 LCD327745 LLZ327745 LVV327745 MFR327745 MPN327745 MZJ327745 NJF327745 NTB327745 OCX327745 OMT327745 OWP327745 PGL327745 PQH327745 QAD327745 QJZ327745 QTV327745 RDR327745 RNN327745 RXJ327745 SHF327745 SRB327745 TAX327745 TKT327745 TUP327745 UEL327745 UOH327745 UYD327745 VHZ327745 VRV327745 WBR327745 WLN327745 WVJ327745 B393281 IX393281 ST393281 ACP393281 AML393281 AWH393281 BGD393281 BPZ393281 BZV393281 CJR393281 CTN393281 DDJ393281 DNF393281 DXB393281 EGX393281 EQT393281 FAP393281 FKL393281 FUH393281 GED393281 GNZ393281 GXV393281 HHR393281 HRN393281 IBJ393281 ILF393281 IVB393281 JEX393281 JOT393281 JYP393281 KIL393281 KSH393281 LCD393281 LLZ393281 LVV393281 MFR393281 MPN393281 MZJ393281 NJF393281 NTB393281 OCX393281 OMT393281 OWP393281 PGL393281 PQH393281 QAD393281 QJZ393281 QTV393281 RDR393281 RNN393281 RXJ393281 SHF393281 SRB393281 TAX393281 TKT393281 TUP393281 UEL393281 UOH393281 UYD393281 VHZ393281 VRV393281 WBR393281 WLN393281 WVJ393281 B458817 IX458817 ST458817 ACP458817 AML458817 AWH458817 BGD458817 BPZ458817 BZV458817 CJR458817 CTN458817 DDJ458817 DNF458817 DXB458817 EGX458817 EQT458817 FAP458817 FKL458817 FUH458817 GED458817 GNZ458817 GXV458817 HHR458817 HRN458817 IBJ458817 ILF458817 IVB458817 JEX458817 JOT458817 JYP458817 KIL458817 KSH458817 LCD458817 LLZ458817 LVV458817 MFR458817 MPN458817 MZJ458817 NJF458817 NTB458817 OCX458817 OMT458817 OWP458817 PGL458817 PQH458817 QAD458817 QJZ458817 QTV458817 RDR458817 RNN458817 RXJ458817 SHF458817 SRB458817 TAX458817 TKT458817 TUP458817 UEL458817 UOH458817 UYD458817 VHZ458817 VRV458817 WBR458817 WLN458817 WVJ458817 B524353 IX524353 ST524353 ACP524353 AML524353 AWH524353 BGD524353 BPZ524353 BZV524353 CJR524353 CTN524353 DDJ524353 DNF524353 DXB524353 EGX524353 EQT524353 FAP524353 FKL524353 FUH524353 GED524353 GNZ524353 GXV524353 HHR524353 HRN524353 IBJ524353 ILF524353 IVB524353 JEX524353 JOT524353 JYP524353 KIL524353 KSH524353 LCD524353 LLZ524353 LVV524353 MFR524353 MPN524353 MZJ524353 NJF524353 NTB524353 OCX524353 OMT524353 OWP524353 PGL524353 PQH524353 QAD524353 QJZ524353 QTV524353 RDR524353 RNN524353 RXJ524353 SHF524353 SRB524353 TAX524353 TKT524353 TUP524353 UEL524353 UOH524353 UYD524353 VHZ524353 VRV524353 WBR524353 WLN524353 WVJ524353 B589889 IX589889 ST589889 ACP589889 AML589889 AWH589889 BGD589889 BPZ589889 BZV589889 CJR589889 CTN589889 DDJ589889 DNF589889 DXB589889 EGX589889 EQT589889 FAP589889 FKL589889 FUH589889 GED589889 GNZ589889 GXV589889 HHR589889 HRN589889 IBJ589889 ILF589889 IVB589889 JEX589889 JOT589889 JYP589889 KIL589889 KSH589889 LCD589889 LLZ589889 LVV589889 MFR589889 MPN589889 MZJ589889 NJF589889 NTB589889 OCX589889 OMT589889 OWP589889 PGL589889 PQH589889 QAD589889 QJZ589889 QTV589889 RDR589889 RNN589889 RXJ589889 SHF589889 SRB589889 TAX589889 TKT589889 TUP589889 UEL589889 UOH589889 UYD589889 VHZ589889 VRV589889 WBR589889 WLN589889 WVJ589889 B655425 IX655425 ST655425 ACP655425 AML655425 AWH655425 BGD655425 BPZ655425 BZV655425 CJR655425 CTN655425 DDJ655425 DNF655425 DXB655425 EGX655425 EQT655425 FAP655425 FKL655425 FUH655425 GED655425 GNZ655425 GXV655425 HHR655425 HRN655425 IBJ655425 ILF655425 IVB655425 JEX655425 JOT655425 JYP655425 KIL655425 KSH655425 LCD655425 LLZ655425 LVV655425 MFR655425 MPN655425 MZJ655425 NJF655425 NTB655425 OCX655425 OMT655425 OWP655425 PGL655425 PQH655425 QAD655425 QJZ655425 QTV655425 RDR655425 RNN655425 RXJ655425 SHF655425 SRB655425 TAX655425 TKT655425 TUP655425 UEL655425 UOH655425 UYD655425 VHZ655425 VRV655425 WBR655425 WLN655425 WVJ655425 B720961 IX720961 ST720961 ACP720961 AML720961 AWH720961 BGD720961 BPZ720961 BZV720961 CJR720961 CTN720961 DDJ720961 DNF720961 DXB720961 EGX720961 EQT720961 FAP720961 FKL720961 FUH720961 GED720961 GNZ720961 GXV720961 HHR720961 HRN720961 IBJ720961 ILF720961 IVB720961 JEX720961 JOT720961 JYP720961 KIL720961 KSH720961 LCD720961 LLZ720961 LVV720961 MFR720961 MPN720961 MZJ720961 NJF720961 NTB720961 OCX720961 OMT720961 OWP720961 PGL720961 PQH720961 QAD720961 QJZ720961 QTV720961 RDR720961 RNN720961 RXJ720961 SHF720961 SRB720961 TAX720961 TKT720961 TUP720961 UEL720961 UOH720961 UYD720961 VHZ720961 VRV720961 WBR720961 WLN720961 WVJ720961 B786497 IX786497 ST786497 ACP786497 AML786497 AWH786497 BGD786497 BPZ786497 BZV786497 CJR786497 CTN786497 DDJ786497 DNF786497 DXB786497 EGX786497 EQT786497 FAP786497 FKL786497 FUH786497 GED786497 GNZ786497 GXV786497 HHR786497 HRN786497 IBJ786497 ILF786497 IVB786497 JEX786497 JOT786497 JYP786497 KIL786497 KSH786497 LCD786497 LLZ786497 LVV786497 MFR786497 MPN786497 MZJ786497 NJF786497 NTB786497 OCX786497 OMT786497 OWP786497 PGL786497 PQH786497 QAD786497 QJZ786497 QTV786497 RDR786497 RNN786497 RXJ786497 SHF786497 SRB786497 TAX786497 TKT786497 TUP786497 UEL786497 UOH786497 UYD786497 VHZ786497 VRV786497 WBR786497 WLN786497 WVJ786497 B852033 IX852033 ST852033 ACP852033 AML852033 AWH852033 BGD852033 BPZ852033 BZV852033 CJR852033 CTN852033 DDJ852033 DNF852033 DXB852033 EGX852033 EQT852033 FAP852033 FKL852033 FUH852033 GED852033 GNZ852033 GXV852033 HHR852033 HRN852033 IBJ852033 ILF852033 IVB852033 JEX852033 JOT852033 JYP852033 KIL852033 KSH852033 LCD852033 LLZ852033 LVV852033 MFR852033 MPN852033 MZJ852033 NJF852033 NTB852033 OCX852033 OMT852033 OWP852033 PGL852033 PQH852033 QAD852033 QJZ852033 QTV852033 RDR852033 RNN852033 RXJ852033 SHF852033 SRB852033 TAX852033 TKT852033 TUP852033 UEL852033 UOH852033 UYD852033 VHZ852033 VRV852033 WBR852033 WLN852033 WVJ852033 B917569 IX917569 ST917569 ACP917569 AML917569 AWH917569 BGD917569 BPZ917569 BZV917569 CJR917569 CTN917569 DDJ917569 DNF917569 DXB917569 EGX917569 EQT917569 FAP917569 FKL917569 FUH917569 GED917569 GNZ917569 GXV917569 HHR917569 HRN917569 IBJ917569 ILF917569 IVB917569 JEX917569 JOT917569 JYP917569 KIL917569 KSH917569 LCD917569 LLZ917569 LVV917569 MFR917569 MPN917569 MZJ917569 NJF917569 NTB917569 OCX917569 OMT917569 OWP917569 PGL917569 PQH917569 QAD917569 QJZ917569 QTV917569 RDR917569 RNN917569 RXJ917569 SHF917569 SRB917569 TAX917569 TKT917569 TUP917569 UEL917569 UOH917569 UYD917569 VHZ917569 VRV917569 WBR917569 WLN917569 WVJ917569 B983105 IX983105 ST983105 ACP983105 AML983105 AWH983105 BGD983105 BPZ983105 BZV983105 CJR983105 CTN983105 DDJ983105 DNF983105 DXB983105 EGX983105 EQT983105 FAP983105 FKL983105 FUH983105 GED983105 GNZ983105 GXV983105 HHR983105 HRN983105 IBJ983105 ILF983105 IVB983105 JEX983105 JOT983105 JYP983105 KIL983105 KSH983105 LCD983105 LLZ983105 LVV983105 MFR983105 MPN983105 MZJ983105 NJF983105 NTB983105 OCX983105 OMT983105 OWP983105 PGL983105 PQH983105 QAD983105 QJZ983105 QTV983105 RDR983105 RNN983105 RXJ983105 SHF983105 SRB983105 TAX983105 TKT983105 TUP983105 UEL983105 UOH983105 UYD983105 VHZ983105 VRV983105 WBR983105 WLN983105 B87:B65543">
      <formula1>$B$1:$B$13</formula1>
    </dataValidation>
    <dataValidation type="list" allowBlank="1" showInputMessage="1" showErrorMessage="1" sqref="B46:B61 IX46:IX61 ST46:ST61 ACP46:ACP61 AML46:AML61 AWH46:AWH61 BGD46:BGD61 BPZ46:BPZ61 BZV46:BZV61 CJR46:CJR61 CTN46:CTN61 DDJ46:DDJ61 DNF46:DNF61 DXB46:DXB61 EGX46:EGX61 EQT46:EQT61 FAP46:FAP61 FKL46:FKL61 FUH46:FUH61 GED46:GED61 GNZ46:GNZ61 GXV46:GXV61 HHR46:HHR61 HRN46:HRN61 IBJ46:IBJ61 ILF46:ILF61 IVB46:IVB61 JEX46:JEX61 JOT46:JOT61 JYP46:JYP61 KIL46:KIL61 KSH46:KSH61 LCD46:LCD61 LLZ46:LLZ61 LVV46:LVV61 MFR46:MFR61 MPN46:MPN61 MZJ46:MZJ61 NJF46:NJF61 NTB46:NTB61 OCX46:OCX61 OMT46:OMT61 OWP46:OWP61 PGL46:PGL61 PQH46:PQH61 QAD46:QAD61 QJZ46:QJZ61 QTV46:QTV61 RDR46:RDR61 RNN46:RNN61 RXJ46:RXJ61 SHF46:SHF61 SRB46:SRB61 TAX46:TAX61 TKT46:TKT61 TUP46:TUP61 UEL46:UEL61 UOH46:UOH61 UYD46:UYD61 VHZ46:VHZ61 VRV46:VRV61 WBR46:WBR61 WLN46:WLN61 WVJ46:WVJ61 B65589:B65598 IX65589:IX65598 ST65589:ST65598 ACP65589:ACP65598 AML65589:AML65598 AWH65589:AWH65598 BGD65589:BGD65598 BPZ65589:BPZ65598 BZV65589:BZV65598 CJR65589:CJR65598 CTN65589:CTN65598 DDJ65589:DDJ65598 DNF65589:DNF65598 DXB65589:DXB65598 EGX65589:EGX65598 EQT65589:EQT65598 FAP65589:FAP65598 FKL65589:FKL65598 FUH65589:FUH65598 GED65589:GED65598 GNZ65589:GNZ65598 GXV65589:GXV65598 HHR65589:HHR65598 HRN65589:HRN65598 IBJ65589:IBJ65598 ILF65589:ILF65598 IVB65589:IVB65598 JEX65589:JEX65598 JOT65589:JOT65598 JYP65589:JYP65598 KIL65589:KIL65598 KSH65589:KSH65598 LCD65589:LCD65598 LLZ65589:LLZ65598 LVV65589:LVV65598 MFR65589:MFR65598 MPN65589:MPN65598 MZJ65589:MZJ65598 NJF65589:NJF65598 NTB65589:NTB65598 OCX65589:OCX65598 OMT65589:OMT65598 OWP65589:OWP65598 PGL65589:PGL65598 PQH65589:PQH65598 QAD65589:QAD65598 QJZ65589:QJZ65598 QTV65589:QTV65598 RDR65589:RDR65598 RNN65589:RNN65598 RXJ65589:RXJ65598 SHF65589:SHF65598 SRB65589:SRB65598 TAX65589:TAX65598 TKT65589:TKT65598 TUP65589:TUP65598 UEL65589:UEL65598 UOH65589:UOH65598 UYD65589:UYD65598 VHZ65589:VHZ65598 VRV65589:VRV65598 WBR65589:WBR65598 WLN65589:WLN65598 WVJ65589:WVJ65598 B131125:B131134 IX131125:IX131134 ST131125:ST131134 ACP131125:ACP131134 AML131125:AML131134 AWH131125:AWH131134 BGD131125:BGD131134 BPZ131125:BPZ131134 BZV131125:BZV131134 CJR131125:CJR131134 CTN131125:CTN131134 DDJ131125:DDJ131134 DNF131125:DNF131134 DXB131125:DXB131134 EGX131125:EGX131134 EQT131125:EQT131134 FAP131125:FAP131134 FKL131125:FKL131134 FUH131125:FUH131134 GED131125:GED131134 GNZ131125:GNZ131134 GXV131125:GXV131134 HHR131125:HHR131134 HRN131125:HRN131134 IBJ131125:IBJ131134 ILF131125:ILF131134 IVB131125:IVB131134 JEX131125:JEX131134 JOT131125:JOT131134 JYP131125:JYP131134 KIL131125:KIL131134 KSH131125:KSH131134 LCD131125:LCD131134 LLZ131125:LLZ131134 LVV131125:LVV131134 MFR131125:MFR131134 MPN131125:MPN131134 MZJ131125:MZJ131134 NJF131125:NJF131134 NTB131125:NTB131134 OCX131125:OCX131134 OMT131125:OMT131134 OWP131125:OWP131134 PGL131125:PGL131134 PQH131125:PQH131134 QAD131125:QAD131134 QJZ131125:QJZ131134 QTV131125:QTV131134 RDR131125:RDR131134 RNN131125:RNN131134 RXJ131125:RXJ131134 SHF131125:SHF131134 SRB131125:SRB131134 TAX131125:TAX131134 TKT131125:TKT131134 TUP131125:TUP131134 UEL131125:UEL131134 UOH131125:UOH131134 UYD131125:UYD131134 VHZ131125:VHZ131134 VRV131125:VRV131134 WBR131125:WBR131134 WLN131125:WLN131134 WVJ131125:WVJ131134 B196661:B196670 IX196661:IX196670 ST196661:ST196670 ACP196661:ACP196670 AML196661:AML196670 AWH196661:AWH196670 BGD196661:BGD196670 BPZ196661:BPZ196670 BZV196661:BZV196670 CJR196661:CJR196670 CTN196661:CTN196670 DDJ196661:DDJ196670 DNF196661:DNF196670 DXB196661:DXB196670 EGX196661:EGX196670 EQT196661:EQT196670 FAP196661:FAP196670 FKL196661:FKL196670 FUH196661:FUH196670 GED196661:GED196670 GNZ196661:GNZ196670 GXV196661:GXV196670 HHR196661:HHR196670 HRN196661:HRN196670 IBJ196661:IBJ196670 ILF196661:ILF196670 IVB196661:IVB196670 JEX196661:JEX196670 JOT196661:JOT196670 JYP196661:JYP196670 KIL196661:KIL196670 KSH196661:KSH196670 LCD196661:LCD196670 LLZ196661:LLZ196670 LVV196661:LVV196670 MFR196661:MFR196670 MPN196661:MPN196670 MZJ196661:MZJ196670 NJF196661:NJF196670 NTB196661:NTB196670 OCX196661:OCX196670 OMT196661:OMT196670 OWP196661:OWP196670 PGL196661:PGL196670 PQH196661:PQH196670 QAD196661:QAD196670 QJZ196661:QJZ196670 QTV196661:QTV196670 RDR196661:RDR196670 RNN196661:RNN196670 RXJ196661:RXJ196670 SHF196661:SHF196670 SRB196661:SRB196670 TAX196661:TAX196670 TKT196661:TKT196670 TUP196661:TUP196670 UEL196661:UEL196670 UOH196661:UOH196670 UYD196661:UYD196670 VHZ196661:VHZ196670 VRV196661:VRV196670 WBR196661:WBR196670 WLN196661:WLN196670 WVJ196661:WVJ196670 B262197:B262206 IX262197:IX262206 ST262197:ST262206 ACP262197:ACP262206 AML262197:AML262206 AWH262197:AWH262206 BGD262197:BGD262206 BPZ262197:BPZ262206 BZV262197:BZV262206 CJR262197:CJR262206 CTN262197:CTN262206 DDJ262197:DDJ262206 DNF262197:DNF262206 DXB262197:DXB262206 EGX262197:EGX262206 EQT262197:EQT262206 FAP262197:FAP262206 FKL262197:FKL262206 FUH262197:FUH262206 GED262197:GED262206 GNZ262197:GNZ262206 GXV262197:GXV262206 HHR262197:HHR262206 HRN262197:HRN262206 IBJ262197:IBJ262206 ILF262197:ILF262206 IVB262197:IVB262206 JEX262197:JEX262206 JOT262197:JOT262206 JYP262197:JYP262206 KIL262197:KIL262206 KSH262197:KSH262206 LCD262197:LCD262206 LLZ262197:LLZ262206 LVV262197:LVV262206 MFR262197:MFR262206 MPN262197:MPN262206 MZJ262197:MZJ262206 NJF262197:NJF262206 NTB262197:NTB262206 OCX262197:OCX262206 OMT262197:OMT262206 OWP262197:OWP262206 PGL262197:PGL262206 PQH262197:PQH262206 QAD262197:QAD262206 QJZ262197:QJZ262206 QTV262197:QTV262206 RDR262197:RDR262206 RNN262197:RNN262206 RXJ262197:RXJ262206 SHF262197:SHF262206 SRB262197:SRB262206 TAX262197:TAX262206 TKT262197:TKT262206 TUP262197:TUP262206 UEL262197:UEL262206 UOH262197:UOH262206 UYD262197:UYD262206 VHZ262197:VHZ262206 VRV262197:VRV262206 WBR262197:WBR262206 WLN262197:WLN262206 WVJ262197:WVJ262206 B327733:B327742 IX327733:IX327742 ST327733:ST327742 ACP327733:ACP327742 AML327733:AML327742 AWH327733:AWH327742 BGD327733:BGD327742 BPZ327733:BPZ327742 BZV327733:BZV327742 CJR327733:CJR327742 CTN327733:CTN327742 DDJ327733:DDJ327742 DNF327733:DNF327742 DXB327733:DXB327742 EGX327733:EGX327742 EQT327733:EQT327742 FAP327733:FAP327742 FKL327733:FKL327742 FUH327733:FUH327742 GED327733:GED327742 GNZ327733:GNZ327742 GXV327733:GXV327742 HHR327733:HHR327742 HRN327733:HRN327742 IBJ327733:IBJ327742 ILF327733:ILF327742 IVB327733:IVB327742 JEX327733:JEX327742 JOT327733:JOT327742 JYP327733:JYP327742 KIL327733:KIL327742 KSH327733:KSH327742 LCD327733:LCD327742 LLZ327733:LLZ327742 LVV327733:LVV327742 MFR327733:MFR327742 MPN327733:MPN327742 MZJ327733:MZJ327742 NJF327733:NJF327742 NTB327733:NTB327742 OCX327733:OCX327742 OMT327733:OMT327742 OWP327733:OWP327742 PGL327733:PGL327742 PQH327733:PQH327742 QAD327733:QAD327742 QJZ327733:QJZ327742 QTV327733:QTV327742 RDR327733:RDR327742 RNN327733:RNN327742 RXJ327733:RXJ327742 SHF327733:SHF327742 SRB327733:SRB327742 TAX327733:TAX327742 TKT327733:TKT327742 TUP327733:TUP327742 UEL327733:UEL327742 UOH327733:UOH327742 UYD327733:UYD327742 VHZ327733:VHZ327742 VRV327733:VRV327742 WBR327733:WBR327742 WLN327733:WLN327742 WVJ327733:WVJ327742 B393269:B393278 IX393269:IX393278 ST393269:ST393278 ACP393269:ACP393278 AML393269:AML393278 AWH393269:AWH393278 BGD393269:BGD393278 BPZ393269:BPZ393278 BZV393269:BZV393278 CJR393269:CJR393278 CTN393269:CTN393278 DDJ393269:DDJ393278 DNF393269:DNF393278 DXB393269:DXB393278 EGX393269:EGX393278 EQT393269:EQT393278 FAP393269:FAP393278 FKL393269:FKL393278 FUH393269:FUH393278 GED393269:GED393278 GNZ393269:GNZ393278 GXV393269:GXV393278 HHR393269:HHR393278 HRN393269:HRN393278 IBJ393269:IBJ393278 ILF393269:ILF393278 IVB393269:IVB393278 JEX393269:JEX393278 JOT393269:JOT393278 JYP393269:JYP393278 KIL393269:KIL393278 KSH393269:KSH393278 LCD393269:LCD393278 LLZ393269:LLZ393278 LVV393269:LVV393278 MFR393269:MFR393278 MPN393269:MPN393278 MZJ393269:MZJ393278 NJF393269:NJF393278 NTB393269:NTB393278 OCX393269:OCX393278 OMT393269:OMT393278 OWP393269:OWP393278 PGL393269:PGL393278 PQH393269:PQH393278 QAD393269:QAD393278 QJZ393269:QJZ393278 QTV393269:QTV393278 RDR393269:RDR393278 RNN393269:RNN393278 RXJ393269:RXJ393278 SHF393269:SHF393278 SRB393269:SRB393278 TAX393269:TAX393278 TKT393269:TKT393278 TUP393269:TUP393278 UEL393269:UEL393278 UOH393269:UOH393278 UYD393269:UYD393278 VHZ393269:VHZ393278 VRV393269:VRV393278 WBR393269:WBR393278 WLN393269:WLN393278 WVJ393269:WVJ393278 B458805:B458814 IX458805:IX458814 ST458805:ST458814 ACP458805:ACP458814 AML458805:AML458814 AWH458805:AWH458814 BGD458805:BGD458814 BPZ458805:BPZ458814 BZV458805:BZV458814 CJR458805:CJR458814 CTN458805:CTN458814 DDJ458805:DDJ458814 DNF458805:DNF458814 DXB458805:DXB458814 EGX458805:EGX458814 EQT458805:EQT458814 FAP458805:FAP458814 FKL458805:FKL458814 FUH458805:FUH458814 GED458805:GED458814 GNZ458805:GNZ458814 GXV458805:GXV458814 HHR458805:HHR458814 HRN458805:HRN458814 IBJ458805:IBJ458814 ILF458805:ILF458814 IVB458805:IVB458814 JEX458805:JEX458814 JOT458805:JOT458814 JYP458805:JYP458814 KIL458805:KIL458814 KSH458805:KSH458814 LCD458805:LCD458814 LLZ458805:LLZ458814 LVV458805:LVV458814 MFR458805:MFR458814 MPN458805:MPN458814 MZJ458805:MZJ458814 NJF458805:NJF458814 NTB458805:NTB458814 OCX458805:OCX458814 OMT458805:OMT458814 OWP458805:OWP458814 PGL458805:PGL458814 PQH458805:PQH458814 QAD458805:QAD458814 QJZ458805:QJZ458814 QTV458805:QTV458814 RDR458805:RDR458814 RNN458805:RNN458814 RXJ458805:RXJ458814 SHF458805:SHF458814 SRB458805:SRB458814 TAX458805:TAX458814 TKT458805:TKT458814 TUP458805:TUP458814 UEL458805:UEL458814 UOH458805:UOH458814 UYD458805:UYD458814 VHZ458805:VHZ458814 VRV458805:VRV458814 WBR458805:WBR458814 WLN458805:WLN458814 WVJ458805:WVJ458814 B524341:B524350 IX524341:IX524350 ST524341:ST524350 ACP524341:ACP524350 AML524341:AML524350 AWH524341:AWH524350 BGD524341:BGD524350 BPZ524341:BPZ524350 BZV524341:BZV524350 CJR524341:CJR524350 CTN524341:CTN524350 DDJ524341:DDJ524350 DNF524341:DNF524350 DXB524341:DXB524350 EGX524341:EGX524350 EQT524341:EQT524350 FAP524341:FAP524350 FKL524341:FKL524350 FUH524341:FUH524350 GED524341:GED524350 GNZ524341:GNZ524350 GXV524341:GXV524350 HHR524341:HHR524350 HRN524341:HRN524350 IBJ524341:IBJ524350 ILF524341:ILF524350 IVB524341:IVB524350 JEX524341:JEX524350 JOT524341:JOT524350 JYP524341:JYP524350 KIL524341:KIL524350 KSH524341:KSH524350 LCD524341:LCD524350 LLZ524341:LLZ524350 LVV524341:LVV524350 MFR524341:MFR524350 MPN524341:MPN524350 MZJ524341:MZJ524350 NJF524341:NJF524350 NTB524341:NTB524350 OCX524341:OCX524350 OMT524341:OMT524350 OWP524341:OWP524350 PGL524341:PGL524350 PQH524341:PQH524350 QAD524341:QAD524350 QJZ524341:QJZ524350 QTV524341:QTV524350 RDR524341:RDR524350 RNN524341:RNN524350 RXJ524341:RXJ524350 SHF524341:SHF524350 SRB524341:SRB524350 TAX524341:TAX524350 TKT524341:TKT524350 TUP524341:TUP524350 UEL524341:UEL524350 UOH524341:UOH524350 UYD524341:UYD524350 VHZ524341:VHZ524350 VRV524341:VRV524350 WBR524341:WBR524350 WLN524341:WLN524350 WVJ524341:WVJ524350 B589877:B589886 IX589877:IX589886 ST589877:ST589886 ACP589877:ACP589886 AML589877:AML589886 AWH589877:AWH589886 BGD589877:BGD589886 BPZ589877:BPZ589886 BZV589877:BZV589886 CJR589877:CJR589886 CTN589877:CTN589886 DDJ589877:DDJ589886 DNF589877:DNF589886 DXB589877:DXB589886 EGX589877:EGX589886 EQT589877:EQT589886 FAP589877:FAP589886 FKL589877:FKL589886 FUH589877:FUH589886 GED589877:GED589886 GNZ589877:GNZ589886 GXV589877:GXV589886 HHR589877:HHR589886 HRN589877:HRN589886 IBJ589877:IBJ589886 ILF589877:ILF589886 IVB589877:IVB589886 JEX589877:JEX589886 JOT589877:JOT589886 JYP589877:JYP589886 KIL589877:KIL589886 KSH589877:KSH589886 LCD589877:LCD589886 LLZ589877:LLZ589886 LVV589877:LVV589886 MFR589877:MFR589886 MPN589877:MPN589886 MZJ589877:MZJ589886 NJF589877:NJF589886 NTB589877:NTB589886 OCX589877:OCX589886 OMT589877:OMT589886 OWP589877:OWP589886 PGL589877:PGL589886 PQH589877:PQH589886 QAD589877:QAD589886 QJZ589877:QJZ589886 QTV589877:QTV589886 RDR589877:RDR589886 RNN589877:RNN589886 RXJ589877:RXJ589886 SHF589877:SHF589886 SRB589877:SRB589886 TAX589877:TAX589886 TKT589877:TKT589886 TUP589877:TUP589886 UEL589877:UEL589886 UOH589877:UOH589886 UYD589877:UYD589886 VHZ589877:VHZ589886 VRV589877:VRV589886 WBR589877:WBR589886 WLN589877:WLN589886 WVJ589877:WVJ589886 B655413:B655422 IX655413:IX655422 ST655413:ST655422 ACP655413:ACP655422 AML655413:AML655422 AWH655413:AWH655422 BGD655413:BGD655422 BPZ655413:BPZ655422 BZV655413:BZV655422 CJR655413:CJR655422 CTN655413:CTN655422 DDJ655413:DDJ655422 DNF655413:DNF655422 DXB655413:DXB655422 EGX655413:EGX655422 EQT655413:EQT655422 FAP655413:FAP655422 FKL655413:FKL655422 FUH655413:FUH655422 GED655413:GED655422 GNZ655413:GNZ655422 GXV655413:GXV655422 HHR655413:HHR655422 HRN655413:HRN655422 IBJ655413:IBJ655422 ILF655413:ILF655422 IVB655413:IVB655422 JEX655413:JEX655422 JOT655413:JOT655422 JYP655413:JYP655422 KIL655413:KIL655422 KSH655413:KSH655422 LCD655413:LCD655422 LLZ655413:LLZ655422 LVV655413:LVV655422 MFR655413:MFR655422 MPN655413:MPN655422 MZJ655413:MZJ655422 NJF655413:NJF655422 NTB655413:NTB655422 OCX655413:OCX655422 OMT655413:OMT655422 OWP655413:OWP655422 PGL655413:PGL655422 PQH655413:PQH655422 QAD655413:QAD655422 QJZ655413:QJZ655422 QTV655413:QTV655422 RDR655413:RDR655422 RNN655413:RNN655422 RXJ655413:RXJ655422 SHF655413:SHF655422 SRB655413:SRB655422 TAX655413:TAX655422 TKT655413:TKT655422 TUP655413:TUP655422 UEL655413:UEL655422 UOH655413:UOH655422 UYD655413:UYD655422 VHZ655413:VHZ655422 VRV655413:VRV655422 WBR655413:WBR655422 WLN655413:WLN655422 WVJ655413:WVJ655422 B720949:B720958 IX720949:IX720958 ST720949:ST720958 ACP720949:ACP720958 AML720949:AML720958 AWH720949:AWH720958 BGD720949:BGD720958 BPZ720949:BPZ720958 BZV720949:BZV720958 CJR720949:CJR720958 CTN720949:CTN720958 DDJ720949:DDJ720958 DNF720949:DNF720958 DXB720949:DXB720958 EGX720949:EGX720958 EQT720949:EQT720958 FAP720949:FAP720958 FKL720949:FKL720958 FUH720949:FUH720958 GED720949:GED720958 GNZ720949:GNZ720958 GXV720949:GXV720958 HHR720949:HHR720958 HRN720949:HRN720958 IBJ720949:IBJ720958 ILF720949:ILF720958 IVB720949:IVB720958 JEX720949:JEX720958 JOT720949:JOT720958 JYP720949:JYP720958 KIL720949:KIL720958 KSH720949:KSH720958 LCD720949:LCD720958 LLZ720949:LLZ720958 LVV720949:LVV720958 MFR720949:MFR720958 MPN720949:MPN720958 MZJ720949:MZJ720958 NJF720949:NJF720958 NTB720949:NTB720958 OCX720949:OCX720958 OMT720949:OMT720958 OWP720949:OWP720958 PGL720949:PGL720958 PQH720949:PQH720958 QAD720949:QAD720958 QJZ720949:QJZ720958 QTV720949:QTV720958 RDR720949:RDR720958 RNN720949:RNN720958 RXJ720949:RXJ720958 SHF720949:SHF720958 SRB720949:SRB720958 TAX720949:TAX720958 TKT720949:TKT720958 TUP720949:TUP720958 UEL720949:UEL720958 UOH720949:UOH720958 UYD720949:UYD720958 VHZ720949:VHZ720958 VRV720949:VRV720958 WBR720949:WBR720958 WLN720949:WLN720958 WVJ720949:WVJ720958 B786485:B786494 IX786485:IX786494 ST786485:ST786494 ACP786485:ACP786494 AML786485:AML786494 AWH786485:AWH786494 BGD786485:BGD786494 BPZ786485:BPZ786494 BZV786485:BZV786494 CJR786485:CJR786494 CTN786485:CTN786494 DDJ786485:DDJ786494 DNF786485:DNF786494 DXB786485:DXB786494 EGX786485:EGX786494 EQT786485:EQT786494 FAP786485:FAP786494 FKL786485:FKL786494 FUH786485:FUH786494 GED786485:GED786494 GNZ786485:GNZ786494 GXV786485:GXV786494 HHR786485:HHR786494 HRN786485:HRN786494 IBJ786485:IBJ786494 ILF786485:ILF786494 IVB786485:IVB786494 JEX786485:JEX786494 JOT786485:JOT786494 JYP786485:JYP786494 KIL786485:KIL786494 KSH786485:KSH786494 LCD786485:LCD786494 LLZ786485:LLZ786494 LVV786485:LVV786494 MFR786485:MFR786494 MPN786485:MPN786494 MZJ786485:MZJ786494 NJF786485:NJF786494 NTB786485:NTB786494 OCX786485:OCX786494 OMT786485:OMT786494 OWP786485:OWP786494 PGL786485:PGL786494 PQH786485:PQH786494 QAD786485:QAD786494 QJZ786485:QJZ786494 QTV786485:QTV786494 RDR786485:RDR786494 RNN786485:RNN786494 RXJ786485:RXJ786494 SHF786485:SHF786494 SRB786485:SRB786494 TAX786485:TAX786494 TKT786485:TKT786494 TUP786485:TUP786494 UEL786485:UEL786494 UOH786485:UOH786494 UYD786485:UYD786494 VHZ786485:VHZ786494 VRV786485:VRV786494 WBR786485:WBR786494 WLN786485:WLN786494 WVJ786485:WVJ786494 B852021:B852030 IX852021:IX852030 ST852021:ST852030 ACP852021:ACP852030 AML852021:AML852030 AWH852021:AWH852030 BGD852021:BGD852030 BPZ852021:BPZ852030 BZV852021:BZV852030 CJR852021:CJR852030 CTN852021:CTN852030 DDJ852021:DDJ852030 DNF852021:DNF852030 DXB852021:DXB852030 EGX852021:EGX852030 EQT852021:EQT852030 FAP852021:FAP852030 FKL852021:FKL852030 FUH852021:FUH852030 GED852021:GED852030 GNZ852021:GNZ852030 GXV852021:GXV852030 HHR852021:HHR852030 HRN852021:HRN852030 IBJ852021:IBJ852030 ILF852021:ILF852030 IVB852021:IVB852030 JEX852021:JEX852030 JOT852021:JOT852030 JYP852021:JYP852030 KIL852021:KIL852030 KSH852021:KSH852030 LCD852021:LCD852030 LLZ852021:LLZ852030 LVV852021:LVV852030 MFR852021:MFR852030 MPN852021:MPN852030 MZJ852021:MZJ852030 NJF852021:NJF852030 NTB852021:NTB852030 OCX852021:OCX852030 OMT852021:OMT852030 OWP852021:OWP852030 PGL852021:PGL852030 PQH852021:PQH852030 QAD852021:QAD852030 QJZ852021:QJZ852030 QTV852021:QTV852030 RDR852021:RDR852030 RNN852021:RNN852030 RXJ852021:RXJ852030 SHF852021:SHF852030 SRB852021:SRB852030 TAX852021:TAX852030 TKT852021:TKT852030 TUP852021:TUP852030 UEL852021:UEL852030 UOH852021:UOH852030 UYD852021:UYD852030 VHZ852021:VHZ852030 VRV852021:VRV852030 WBR852021:WBR852030 WLN852021:WLN852030 WVJ852021:WVJ852030 B917557:B917566 IX917557:IX917566 ST917557:ST917566 ACP917557:ACP917566 AML917557:AML917566 AWH917557:AWH917566 BGD917557:BGD917566 BPZ917557:BPZ917566 BZV917557:BZV917566 CJR917557:CJR917566 CTN917557:CTN917566 DDJ917557:DDJ917566 DNF917557:DNF917566 DXB917557:DXB917566 EGX917557:EGX917566 EQT917557:EQT917566 FAP917557:FAP917566 FKL917557:FKL917566 FUH917557:FUH917566 GED917557:GED917566 GNZ917557:GNZ917566 GXV917557:GXV917566 HHR917557:HHR917566 HRN917557:HRN917566 IBJ917557:IBJ917566 ILF917557:ILF917566 IVB917557:IVB917566 JEX917557:JEX917566 JOT917557:JOT917566 JYP917557:JYP917566 KIL917557:KIL917566 KSH917557:KSH917566 LCD917557:LCD917566 LLZ917557:LLZ917566 LVV917557:LVV917566 MFR917557:MFR917566 MPN917557:MPN917566 MZJ917557:MZJ917566 NJF917557:NJF917566 NTB917557:NTB917566 OCX917557:OCX917566 OMT917557:OMT917566 OWP917557:OWP917566 PGL917557:PGL917566 PQH917557:PQH917566 QAD917557:QAD917566 QJZ917557:QJZ917566 QTV917557:QTV917566 RDR917557:RDR917566 RNN917557:RNN917566 RXJ917557:RXJ917566 SHF917557:SHF917566 SRB917557:SRB917566 TAX917557:TAX917566 TKT917557:TKT917566 TUP917557:TUP917566 UEL917557:UEL917566 UOH917557:UOH917566 UYD917557:UYD917566 VHZ917557:VHZ917566 VRV917557:VRV917566 WBR917557:WBR917566 WLN917557:WLN917566 WVJ917557:WVJ917566 B983093:B983102 IX983093:IX983102 ST983093:ST983102 ACP983093:ACP983102 AML983093:AML983102 AWH983093:AWH983102 BGD983093:BGD983102 BPZ983093:BPZ983102 BZV983093:BZV983102 CJR983093:CJR983102 CTN983093:CTN983102 DDJ983093:DDJ983102 DNF983093:DNF983102 DXB983093:DXB983102 EGX983093:EGX983102 EQT983093:EQT983102 FAP983093:FAP983102 FKL983093:FKL983102 FUH983093:FUH983102 GED983093:GED983102 GNZ983093:GNZ983102 GXV983093:GXV983102 HHR983093:HHR983102 HRN983093:HRN983102 IBJ983093:IBJ983102 ILF983093:ILF983102 IVB983093:IVB983102 JEX983093:JEX983102 JOT983093:JOT983102 JYP983093:JYP983102 KIL983093:KIL983102 KSH983093:KSH983102 LCD983093:LCD983102 LLZ983093:LLZ983102 LVV983093:LVV983102 MFR983093:MFR983102 MPN983093:MPN983102 MZJ983093:MZJ983102 NJF983093:NJF983102 NTB983093:NTB983102 OCX983093:OCX983102 OMT983093:OMT983102 OWP983093:OWP983102 PGL983093:PGL983102 PQH983093:PQH983102 QAD983093:QAD983102 QJZ983093:QJZ983102 QTV983093:QTV983102 RDR983093:RDR983102 RNN983093:RNN983102 RXJ983093:RXJ983102 SHF983093:SHF983102 SRB983093:SRB983102 TAX983093:TAX983102 TKT983093:TKT983102 TUP983093:TUP983102 UEL983093:UEL983102 UOH983093:UOH983102 UYD983093:UYD983102 VHZ983093:VHZ983102 VRV983093:VRV983102 WBR983093:WBR983102 WLN983093:WLN983102 WVJ983093:WVJ983102">
      <formula1>$C$2:$C$8</formula1>
    </dataValidation>
  </dataValidations>
  <pageMargins left="0.78740157480314965" right="0.78740157480314965" top="0.78740157480314965" bottom="0.78740157480314965" header="0.51181102362204722" footer="0.51181102362204722"/>
  <pageSetup paperSize="9" scale="52" orientation="landscape" r:id="rId1"/>
  <headerFooter alignWithMargins="0">
    <oddFooter>&amp;C&amp;F&amp;Rp.&amp;P/&amp;N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8891" r:id="rId4" name="Button 459">
              <controlPr defaultSize="0" print="0" autoFill="0" autoPict="0" macro="[0]!AjoutAgentTE">
                <anchor moveWithCells="1" sizeWithCells="1">
                  <from>
                    <xdr:col>2</xdr:col>
                    <xdr:colOff>30480</xdr:colOff>
                    <xdr:row>61</xdr:row>
                    <xdr:rowOff>38100</xdr:rowOff>
                  </from>
                  <to>
                    <xdr:col>2</xdr:col>
                    <xdr:colOff>5836920</xdr:colOff>
                    <xdr:row>61</xdr:row>
                    <xdr:rowOff>365760</xdr:rowOff>
                  </to>
                </anchor>
              </controlPr>
            </control>
          </mc:Choice>
        </mc:AlternateContent>
        <mc:AlternateContent xmlns:mc="http://schemas.openxmlformats.org/markup-compatibility/2006">
          <mc:Choice Requires="x14">
            <control shapeId="18893" r:id="rId5" name="Button 461">
              <controlPr defaultSize="0" print="0" autoFill="0" autoPict="0" macro="[0]!AjoutAgentTL">
                <anchor moveWithCells="1" sizeWithCells="1">
                  <from>
                    <xdr:col>2</xdr:col>
                    <xdr:colOff>30480</xdr:colOff>
                    <xdr:row>44</xdr:row>
                    <xdr:rowOff>45720</xdr:rowOff>
                  </from>
                  <to>
                    <xdr:col>2</xdr:col>
                    <xdr:colOff>5829300</xdr:colOff>
                    <xdr:row>44</xdr:row>
                    <xdr:rowOff>365760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tabColor theme="0" tint="-0.14999847407452621"/>
    <pageSetUpPr fitToPage="1"/>
  </sheetPr>
  <dimension ref="A1:X83"/>
  <sheetViews>
    <sheetView zoomScale="82" zoomScaleNormal="82" workbookViewId="0">
      <pane xSplit="3" ySplit="19" topLeftCell="D56" activePane="bottomRight" state="frozen"/>
      <selection activeCell="A14" sqref="A14"/>
      <selection pane="topRight" activeCell="D14" sqref="D14"/>
      <selection pane="bottomLeft" activeCell="A20" sqref="A20"/>
      <selection pane="bottomRight" activeCell="A11" sqref="A1:XFD11"/>
    </sheetView>
  </sheetViews>
  <sheetFormatPr baseColWidth="10" defaultColWidth="10.19921875" defaultRowHeight="15" customHeight="1" x14ac:dyDescent="0.25"/>
  <cols>
    <col min="1" max="1" width="3.19921875" style="1" customWidth="1"/>
    <col min="2" max="2" width="39.8984375" style="1" bestFit="1" customWidth="1"/>
    <col min="3" max="3" width="77" style="1" customWidth="1"/>
    <col min="4" max="4" width="7.19921875" style="4" bestFit="1" customWidth="1"/>
    <col min="5" max="5" width="12.09765625" style="6" customWidth="1"/>
    <col min="6" max="6" width="10.69921875" style="6" customWidth="1"/>
    <col min="7" max="7" width="11.3984375" style="6" bestFit="1" customWidth="1"/>
    <col min="8" max="8" width="10.69921875" style="6" customWidth="1"/>
    <col min="9" max="9" width="13.59765625" style="1" customWidth="1"/>
    <col min="10" max="10" width="11.3984375" style="6" customWidth="1"/>
    <col min="11" max="12" width="9.3984375" style="7" customWidth="1"/>
    <col min="13" max="13" width="11.3984375" style="6" bestFit="1" customWidth="1"/>
    <col min="14" max="14" width="10.69921875" style="6" customWidth="1"/>
    <col min="15" max="15" width="11.3984375" style="6" bestFit="1" customWidth="1"/>
    <col min="16" max="16" width="10.19921875" style="7" customWidth="1"/>
    <col min="17" max="17" width="14.69921875" style="8" customWidth="1"/>
    <col min="18" max="18" width="11.09765625" style="6" bestFit="1" customWidth="1"/>
    <col min="19" max="19" width="12.09765625" style="1" bestFit="1" customWidth="1"/>
    <col min="20" max="20" width="12.5" style="1" bestFit="1" customWidth="1"/>
    <col min="21" max="21" width="11.69921875" style="1" bestFit="1" customWidth="1"/>
    <col min="22" max="256" width="10.19921875" style="1"/>
    <col min="257" max="257" width="3.19921875" style="1" customWidth="1"/>
    <col min="258" max="258" width="39.8984375" style="1" bestFit="1" customWidth="1"/>
    <col min="259" max="259" width="27" style="1" customWidth="1"/>
    <col min="260" max="260" width="7.19921875" style="1" bestFit="1" customWidth="1"/>
    <col min="261" max="261" width="12.09765625" style="1" customWidth="1"/>
    <col min="262" max="262" width="10.69921875" style="1" customWidth="1"/>
    <col min="263" max="263" width="11.3984375" style="1" bestFit="1" customWidth="1"/>
    <col min="264" max="264" width="10.69921875" style="1" customWidth="1"/>
    <col min="265" max="266" width="0" style="1" hidden="1" customWidth="1"/>
    <col min="267" max="268" width="9.3984375" style="1" customWidth="1"/>
    <col min="269" max="269" width="11.3984375" style="1" bestFit="1" customWidth="1"/>
    <col min="270" max="270" width="10.69921875" style="1" customWidth="1"/>
    <col min="271" max="271" width="11.3984375" style="1" bestFit="1" customWidth="1"/>
    <col min="272" max="272" width="10.19921875" style="1" customWidth="1"/>
    <col min="273" max="273" width="14.69921875" style="1" customWidth="1"/>
    <col min="274" max="274" width="11.09765625" style="1" bestFit="1" customWidth="1"/>
    <col min="275" max="512" width="10.19921875" style="1"/>
    <col min="513" max="513" width="3.19921875" style="1" customWidth="1"/>
    <col min="514" max="514" width="39.8984375" style="1" bestFit="1" customWidth="1"/>
    <col min="515" max="515" width="27" style="1" customWidth="1"/>
    <col min="516" max="516" width="7.19921875" style="1" bestFit="1" customWidth="1"/>
    <col min="517" max="517" width="12.09765625" style="1" customWidth="1"/>
    <col min="518" max="518" width="10.69921875" style="1" customWidth="1"/>
    <col min="519" max="519" width="11.3984375" style="1" bestFit="1" customWidth="1"/>
    <col min="520" max="520" width="10.69921875" style="1" customWidth="1"/>
    <col min="521" max="522" width="0" style="1" hidden="1" customWidth="1"/>
    <col min="523" max="524" width="9.3984375" style="1" customWidth="1"/>
    <col min="525" max="525" width="11.3984375" style="1" bestFit="1" customWidth="1"/>
    <col min="526" max="526" width="10.69921875" style="1" customWidth="1"/>
    <col min="527" max="527" width="11.3984375" style="1" bestFit="1" customWidth="1"/>
    <col min="528" max="528" width="10.19921875" style="1" customWidth="1"/>
    <col min="529" max="529" width="14.69921875" style="1" customWidth="1"/>
    <col min="530" max="530" width="11.09765625" style="1" bestFit="1" customWidth="1"/>
    <col min="531" max="768" width="10.19921875" style="1"/>
    <col min="769" max="769" width="3.19921875" style="1" customWidth="1"/>
    <col min="770" max="770" width="39.8984375" style="1" bestFit="1" customWidth="1"/>
    <col min="771" max="771" width="27" style="1" customWidth="1"/>
    <col min="772" max="772" width="7.19921875" style="1" bestFit="1" customWidth="1"/>
    <col min="773" max="773" width="12.09765625" style="1" customWidth="1"/>
    <col min="774" max="774" width="10.69921875" style="1" customWidth="1"/>
    <col min="775" max="775" width="11.3984375" style="1" bestFit="1" customWidth="1"/>
    <col min="776" max="776" width="10.69921875" style="1" customWidth="1"/>
    <col min="777" max="778" width="0" style="1" hidden="1" customWidth="1"/>
    <col min="779" max="780" width="9.3984375" style="1" customWidth="1"/>
    <col min="781" max="781" width="11.3984375" style="1" bestFit="1" customWidth="1"/>
    <col min="782" max="782" width="10.69921875" style="1" customWidth="1"/>
    <col min="783" max="783" width="11.3984375" style="1" bestFit="1" customWidth="1"/>
    <col min="784" max="784" width="10.19921875" style="1" customWidth="1"/>
    <col min="785" max="785" width="14.69921875" style="1" customWidth="1"/>
    <col min="786" max="786" width="11.09765625" style="1" bestFit="1" customWidth="1"/>
    <col min="787" max="1024" width="10.19921875" style="1"/>
    <col min="1025" max="1025" width="3.19921875" style="1" customWidth="1"/>
    <col min="1026" max="1026" width="39.8984375" style="1" bestFit="1" customWidth="1"/>
    <col min="1027" max="1027" width="27" style="1" customWidth="1"/>
    <col min="1028" max="1028" width="7.19921875" style="1" bestFit="1" customWidth="1"/>
    <col min="1029" max="1029" width="12.09765625" style="1" customWidth="1"/>
    <col min="1030" max="1030" width="10.69921875" style="1" customWidth="1"/>
    <col min="1031" max="1031" width="11.3984375" style="1" bestFit="1" customWidth="1"/>
    <col min="1032" max="1032" width="10.69921875" style="1" customWidth="1"/>
    <col min="1033" max="1034" width="0" style="1" hidden="1" customWidth="1"/>
    <col min="1035" max="1036" width="9.3984375" style="1" customWidth="1"/>
    <col min="1037" max="1037" width="11.3984375" style="1" bestFit="1" customWidth="1"/>
    <col min="1038" max="1038" width="10.69921875" style="1" customWidth="1"/>
    <col min="1039" max="1039" width="11.3984375" style="1" bestFit="1" customWidth="1"/>
    <col min="1040" max="1040" width="10.19921875" style="1" customWidth="1"/>
    <col min="1041" max="1041" width="14.69921875" style="1" customWidth="1"/>
    <col min="1042" max="1042" width="11.09765625" style="1" bestFit="1" customWidth="1"/>
    <col min="1043" max="1280" width="10.19921875" style="1"/>
    <col min="1281" max="1281" width="3.19921875" style="1" customWidth="1"/>
    <col min="1282" max="1282" width="39.8984375" style="1" bestFit="1" customWidth="1"/>
    <col min="1283" max="1283" width="27" style="1" customWidth="1"/>
    <col min="1284" max="1284" width="7.19921875" style="1" bestFit="1" customWidth="1"/>
    <col min="1285" max="1285" width="12.09765625" style="1" customWidth="1"/>
    <col min="1286" max="1286" width="10.69921875" style="1" customWidth="1"/>
    <col min="1287" max="1287" width="11.3984375" style="1" bestFit="1" customWidth="1"/>
    <col min="1288" max="1288" width="10.69921875" style="1" customWidth="1"/>
    <col min="1289" max="1290" width="0" style="1" hidden="1" customWidth="1"/>
    <col min="1291" max="1292" width="9.3984375" style="1" customWidth="1"/>
    <col min="1293" max="1293" width="11.3984375" style="1" bestFit="1" customWidth="1"/>
    <col min="1294" max="1294" width="10.69921875" style="1" customWidth="1"/>
    <col min="1295" max="1295" width="11.3984375" style="1" bestFit="1" customWidth="1"/>
    <col min="1296" max="1296" width="10.19921875" style="1" customWidth="1"/>
    <col min="1297" max="1297" width="14.69921875" style="1" customWidth="1"/>
    <col min="1298" max="1298" width="11.09765625" style="1" bestFit="1" customWidth="1"/>
    <col min="1299" max="1536" width="10.19921875" style="1"/>
    <col min="1537" max="1537" width="3.19921875" style="1" customWidth="1"/>
    <col min="1538" max="1538" width="39.8984375" style="1" bestFit="1" customWidth="1"/>
    <col min="1539" max="1539" width="27" style="1" customWidth="1"/>
    <col min="1540" max="1540" width="7.19921875" style="1" bestFit="1" customWidth="1"/>
    <col min="1541" max="1541" width="12.09765625" style="1" customWidth="1"/>
    <col min="1542" max="1542" width="10.69921875" style="1" customWidth="1"/>
    <col min="1543" max="1543" width="11.3984375" style="1" bestFit="1" customWidth="1"/>
    <col min="1544" max="1544" width="10.69921875" style="1" customWidth="1"/>
    <col min="1545" max="1546" width="0" style="1" hidden="1" customWidth="1"/>
    <col min="1547" max="1548" width="9.3984375" style="1" customWidth="1"/>
    <col min="1549" max="1549" width="11.3984375" style="1" bestFit="1" customWidth="1"/>
    <col min="1550" max="1550" width="10.69921875" style="1" customWidth="1"/>
    <col min="1551" max="1551" width="11.3984375" style="1" bestFit="1" customWidth="1"/>
    <col min="1552" max="1552" width="10.19921875" style="1" customWidth="1"/>
    <col min="1553" max="1553" width="14.69921875" style="1" customWidth="1"/>
    <col min="1554" max="1554" width="11.09765625" style="1" bestFit="1" customWidth="1"/>
    <col min="1555" max="1792" width="10.19921875" style="1"/>
    <col min="1793" max="1793" width="3.19921875" style="1" customWidth="1"/>
    <col min="1794" max="1794" width="39.8984375" style="1" bestFit="1" customWidth="1"/>
    <col min="1795" max="1795" width="27" style="1" customWidth="1"/>
    <col min="1796" max="1796" width="7.19921875" style="1" bestFit="1" customWidth="1"/>
    <col min="1797" max="1797" width="12.09765625" style="1" customWidth="1"/>
    <col min="1798" max="1798" width="10.69921875" style="1" customWidth="1"/>
    <col min="1799" max="1799" width="11.3984375" style="1" bestFit="1" customWidth="1"/>
    <col min="1800" max="1800" width="10.69921875" style="1" customWidth="1"/>
    <col min="1801" max="1802" width="0" style="1" hidden="1" customWidth="1"/>
    <col min="1803" max="1804" width="9.3984375" style="1" customWidth="1"/>
    <col min="1805" max="1805" width="11.3984375" style="1" bestFit="1" customWidth="1"/>
    <col min="1806" max="1806" width="10.69921875" style="1" customWidth="1"/>
    <col min="1807" max="1807" width="11.3984375" style="1" bestFit="1" customWidth="1"/>
    <col min="1808" max="1808" width="10.19921875" style="1" customWidth="1"/>
    <col min="1809" max="1809" width="14.69921875" style="1" customWidth="1"/>
    <col min="1810" max="1810" width="11.09765625" style="1" bestFit="1" customWidth="1"/>
    <col min="1811" max="2048" width="10.19921875" style="1"/>
    <col min="2049" max="2049" width="3.19921875" style="1" customWidth="1"/>
    <col min="2050" max="2050" width="39.8984375" style="1" bestFit="1" customWidth="1"/>
    <col min="2051" max="2051" width="27" style="1" customWidth="1"/>
    <col min="2052" max="2052" width="7.19921875" style="1" bestFit="1" customWidth="1"/>
    <col min="2053" max="2053" width="12.09765625" style="1" customWidth="1"/>
    <col min="2054" max="2054" width="10.69921875" style="1" customWidth="1"/>
    <col min="2055" max="2055" width="11.3984375" style="1" bestFit="1" customWidth="1"/>
    <col min="2056" max="2056" width="10.69921875" style="1" customWidth="1"/>
    <col min="2057" max="2058" width="0" style="1" hidden="1" customWidth="1"/>
    <col min="2059" max="2060" width="9.3984375" style="1" customWidth="1"/>
    <col min="2061" max="2061" width="11.3984375" style="1" bestFit="1" customWidth="1"/>
    <col min="2062" max="2062" width="10.69921875" style="1" customWidth="1"/>
    <col min="2063" max="2063" width="11.3984375" style="1" bestFit="1" customWidth="1"/>
    <col min="2064" max="2064" width="10.19921875" style="1" customWidth="1"/>
    <col min="2065" max="2065" width="14.69921875" style="1" customWidth="1"/>
    <col min="2066" max="2066" width="11.09765625" style="1" bestFit="1" customWidth="1"/>
    <col min="2067" max="2304" width="10.19921875" style="1"/>
    <col min="2305" max="2305" width="3.19921875" style="1" customWidth="1"/>
    <col min="2306" max="2306" width="39.8984375" style="1" bestFit="1" customWidth="1"/>
    <col min="2307" max="2307" width="27" style="1" customWidth="1"/>
    <col min="2308" max="2308" width="7.19921875" style="1" bestFit="1" customWidth="1"/>
    <col min="2309" max="2309" width="12.09765625" style="1" customWidth="1"/>
    <col min="2310" max="2310" width="10.69921875" style="1" customWidth="1"/>
    <col min="2311" max="2311" width="11.3984375" style="1" bestFit="1" customWidth="1"/>
    <col min="2312" max="2312" width="10.69921875" style="1" customWidth="1"/>
    <col min="2313" max="2314" width="0" style="1" hidden="1" customWidth="1"/>
    <col min="2315" max="2316" width="9.3984375" style="1" customWidth="1"/>
    <col min="2317" max="2317" width="11.3984375" style="1" bestFit="1" customWidth="1"/>
    <col min="2318" max="2318" width="10.69921875" style="1" customWidth="1"/>
    <col min="2319" max="2319" width="11.3984375" style="1" bestFit="1" customWidth="1"/>
    <col min="2320" max="2320" width="10.19921875" style="1" customWidth="1"/>
    <col min="2321" max="2321" width="14.69921875" style="1" customWidth="1"/>
    <col min="2322" max="2322" width="11.09765625" style="1" bestFit="1" customWidth="1"/>
    <col min="2323" max="2560" width="10.19921875" style="1"/>
    <col min="2561" max="2561" width="3.19921875" style="1" customWidth="1"/>
    <col min="2562" max="2562" width="39.8984375" style="1" bestFit="1" customWidth="1"/>
    <col min="2563" max="2563" width="27" style="1" customWidth="1"/>
    <col min="2564" max="2564" width="7.19921875" style="1" bestFit="1" customWidth="1"/>
    <col min="2565" max="2565" width="12.09765625" style="1" customWidth="1"/>
    <col min="2566" max="2566" width="10.69921875" style="1" customWidth="1"/>
    <col min="2567" max="2567" width="11.3984375" style="1" bestFit="1" customWidth="1"/>
    <col min="2568" max="2568" width="10.69921875" style="1" customWidth="1"/>
    <col min="2569" max="2570" width="0" style="1" hidden="1" customWidth="1"/>
    <col min="2571" max="2572" width="9.3984375" style="1" customWidth="1"/>
    <col min="2573" max="2573" width="11.3984375" style="1" bestFit="1" customWidth="1"/>
    <col min="2574" max="2574" width="10.69921875" style="1" customWidth="1"/>
    <col min="2575" max="2575" width="11.3984375" style="1" bestFit="1" customWidth="1"/>
    <col min="2576" max="2576" width="10.19921875" style="1" customWidth="1"/>
    <col min="2577" max="2577" width="14.69921875" style="1" customWidth="1"/>
    <col min="2578" max="2578" width="11.09765625" style="1" bestFit="1" customWidth="1"/>
    <col min="2579" max="2816" width="10.19921875" style="1"/>
    <col min="2817" max="2817" width="3.19921875" style="1" customWidth="1"/>
    <col min="2818" max="2818" width="39.8984375" style="1" bestFit="1" customWidth="1"/>
    <col min="2819" max="2819" width="27" style="1" customWidth="1"/>
    <col min="2820" max="2820" width="7.19921875" style="1" bestFit="1" customWidth="1"/>
    <col min="2821" max="2821" width="12.09765625" style="1" customWidth="1"/>
    <col min="2822" max="2822" width="10.69921875" style="1" customWidth="1"/>
    <col min="2823" max="2823" width="11.3984375" style="1" bestFit="1" customWidth="1"/>
    <col min="2824" max="2824" width="10.69921875" style="1" customWidth="1"/>
    <col min="2825" max="2826" width="0" style="1" hidden="1" customWidth="1"/>
    <col min="2827" max="2828" width="9.3984375" style="1" customWidth="1"/>
    <col min="2829" max="2829" width="11.3984375" style="1" bestFit="1" customWidth="1"/>
    <col min="2830" max="2830" width="10.69921875" style="1" customWidth="1"/>
    <col min="2831" max="2831" width="11.3984375" style="1" bestFit="1" customWidth="1"/>
    <col min="2832" max="2832" width="10.19921875" style="1" customWidth="1"/>
    <col min="2833" max="2833" width="14.69921875" style="1" customWidth="1"/>
    <col min="2834" max="2834" width="11.09765625" style="1" bestFit="1" customWidth="1"/>
    <col min="2835" max="3072" width="10.19921875" style="1"/>
    <col min="3073" max="3073" width="3.19921875" style="1" customWidth="1"/>
    <col min="3074" max="3074" width="39.8984375" style="1" bestFit="1" customWidth="1"/>
    <col min="3075" max="3075" width="27" style="1" customWidth="1"/>
    <col min="3076" max="3076" width="7.19921875" style="1" bestFit="1" customWidth="1"/>
    <col min="3077" max="3077" width="12.09765625" style="1" customWidth="1"/>
    <col min="3078" max="3078" width="10.69921875" style="1" customWidth="1"/>
    <col min="3079" max="3079" width="11.3984375" style="1" bestFit="1" customWidth="1"/>
    <col min="3080" max="3080" width="10.69921875" style="1" customWidth="1"/>
    <col min="3081" max="3082" width="0" style="1" hidden="1" customWidth="1"/>
    <col min="3083" max="3084" width="9.3984375" style="1" customWidth="1"/>
    <col min="3085" max="3085" width="11.3984375" style="1" bestFit="1" customWidth="1"/>
    <col min="3086" max="3086" width="10.69921875" style="1" customWidth="1"/>
    <col min="3087" max="3087" width="11.3984375" style="1" bestFit="1" customWidth="1"/>
    <col min="3088" max="3088" width="10.19921875" style="1" customWidth="1"/>
    <col min="3089" max="3089" width="14.69921875" style="1" customWidth="1"/>
    <col min="3090" max="3090" width="11.09765625" style="1" bestFit="1" customWidth="1"/>
    <col min="3091" max="3328" width="10.19921875" style="1"/>
    <col min="3329" max="3329" width="3.19921875" style="1" customWidth="1"/>
    <col min="3330" max="3330" width="39.8984375" style="1" bestFit="1" customWidth="1"/>
    <col min="3331" max="3331" width="27" style="1" customWidth="1"/>
    <col min="3332" max="3332" width="7.19921875" style="1" bestFit="1" customWidth="1"/>
    <col min="3333" max="3333" width="12.09765625" style="1" customWidth="1"/>
    <col min="3334" max="3334" width="10.69921875" style="1" customWidth="1"/>
    <col min="3335" max="3335" width="11.3984375" style="1" bestFit="1" customWidth="1"/>
    <col min="3336" max="3336" width="10.69921875" style="1" customWidth="1"/>
    <col min="3337" max="3338" width="0" style="1" hidden="1" customWidth="1"/>
    <col min="3339" max="3340" width="9.3984375" style="1" customWidth="1"/>
    <col min="3341" max="3341" width="11.3984375" style="1" bestFit="1" customWidth="1"/>
    <col min="3342" max="3342" width="10.69921875" style="1" customWidth="1"/>
    <col min="3343" max="3343" width="11.3984375" style="1" bestFit="1" customWidth="1"/>
    <col min="3344" max="3344" width="10.19921875" style="1" customWidth="1"/>
    <col min="3345" max="3345" width="14.69921875" style="1" customWidth="1"/>
    <col min="3346" max="3346" width="11.09765625" style="1" bestFit="1" customWidth="1"/>
    <col min="3347" max="3584" width="10.19921875" style="1"/>
    <col min="3585" max="3585" width="3.19921875" style="1" customWidth="1"/>
    <col min="3586" max="3586" width="39.8984375" style="1" bestFit="1" customWidth="1"/>
    <col min="3587" max="3587" width="27" style="1" customWidth="1"/>
    <col min="3588" max="3588" width="7.19921875" style="1" bestFit="1" customWidth="1"/>
    <col min="3589" max="3589" width="12.09765625" style="1" customWidth="1"/>
    <col min="3590" max="3590" width="10.69921875" style="1" customWidth="1"/>
    <col min="3591" max="3591" width="11.3984375" style="1" bestFit="1" customWidth="1"/>
    <col min="3592" max="3592" width="10.69921875" style="1" customWidth="1"/>
    <col min="3593" max="3594" width="0" style="1" hidden="1" customWidth="1"/>
    <col min="3595" max="3596" width="9.3984375" style="1" customWidth="1"/>
    <col min="3597" max="3597" width="11.3984375" style="1" bestFit="1" customWidth="1"/>
    <col min="3598" max="3598" width="10.69921875" style="1" customWidth="1"/>
    <col min="3599" max="3599" width="11.3984375" style="1" bestFit="1" customWidth="1"/>
    <col min="3600" max="3600" width="10.19921875" style="1" customWidth="1"/>
    <col min="3601" max="3601" width="14.69921875" style="1" customWidth="1"/>
    <col min="3602" max="3602" width="11.09765625" style="1" bestFit="1" customWidth="1"/>
    <col min="3603" max="3840" width="10.19921875" style="1"/>
    <col min="3841" max="3841" width="3.19921875" style="1" customWidth="1"/>
    <col min="3842" max="3842" width="39.8984375" style="1" bestFit="1" customWidth="1"/>
    <col min="3843" max="3843" width="27" style="1" customWidth="1"/>
    <col min="3844" max="3844" width="7.19921875" style="1" bestFit="1" customWidth="1"/>
    <col min="3845" max="3845" width="12.09765625" style="1" customWidth="1"/>
    <col min="3846" max="3846" width="10.69921875" style="1" customWidth="1"/>
    <col min="3847" max="3847" width="11.3984375" style="1" bestFit="1" customWidth="1"/>
    <col min="3848" max="3848" width="10.69921875" style="1" customWidth="1"/>
    <col min="3849" max="3850" width="0" style="1" hidden="1" customWidth="1"/>
    <col min="3851" max="3852" width="9.3984375" style="1" customWidth="1"/>
    <col min="3853" max="3853" width="11.3984375" style="1" bestFit="1" customWidth="1"/>
    <col min="3854" max="3854" width="10.69921875" style="1" customWidth="1"/>
    <col min="3855" max="3855" width="11.3984375" style="1" bestFit="1" customWidth="1"/>
    <col min="3856" max="3856" width="10.19921875" style="1" customWidth="1"/>
    <col min="3857" max="3857" width="14.69921875" style="1" customWidth="1"/>
    <col min="3858" max="3858" width="11.09765625" style="1" bestFit="1" customWidth="1"/>
    <col min="3859" max="4096" width="10.19921875" style="1"/>
    <col min="4097" max="4097" width="3.19921875" style="1" customWidth="1"/>
    <col min="4098" max="4098" width="39.8984375" style="1" bestFit="1" customWidth="1"/>
    <col min="4099" max="4099" width="27" style="1" customWidth="1"/>
    <col min="4100" max="4100" width="7.19921875" style="1" bestFit="1" customWidth="1"/>
    <col min="4101" max="4101" width="12.09765625" style="1" customWidth="1"/>
    <col min="4102" max="4102" width="10.69921875" style="1" customWidth="1"/>
    <col min="4103" max="4103" width="11.3984375" style="1" bestFit="1" customWidth="1"/>
    <col min="4104" max="4104" width="10.69921875" style="1" customWidth="1"/>
    <col min="4105" max="4106" width="0" style="1" hidden="1" customWidth="1"/>
    <col min="4107" max="4108" width="9.3984375" style="1" customWidth="1"/>
    <col min="4109" max="4109" width="11.3984375" style="1" bestFit="1" customWidth="1"/>
    <col min="4110" max="4110" width="10.69921875" style="1" customWidth="1"/>
    <col min="4111" max="4111" width="11.3984375" style="1" bestFit="1" customWidth="1"/>
    <col min="4112" max="4112" width="10.19921875" style="1" customWidth="1"/>
    <col min="4113" max="4113" width="14.69921875" style="1" customWidth="1"/>
    <col min="4114" max="4114" width="11.09765625" style="1" bestFit="1" customWidth="1"/>
    <col min="4115" max="4352" width="10.19921875" style="1"/>
    <col min="4353" max="4353" width="3.19921875" style="1" customWidth="1"/>
    <col min="4354" max="4354" width="39.8984375" style="1" bestFit="1" customWidth="1"/>
    <col min="4355" max="4355" width="27" style="1" customWidth="1"/>
    <col min="4356" max="4356" width="7.19921875" style="1" bestFit="1" customWidth="1"/>
    <col min="4357" max="4357" width="12.09765625" style="1" customWidth="1"/>
    <col min="4358" max="4358" width="10.69921875" style="1" customWidth="1"/>
    <col min="4359" max="4359" width="11.3984375" style="1" bestFit="1" customWidth="1"/>
    <col min="4360" max="4360" width="10.69921875" style="1" customWidth="1"/>
    <col min="4361" max="4362" width="0" style="1" hidden="1" customWidth="1"/>
    <col min="4363" max="4364" width="9.3984375" style="1" customWidth="1"/>
    <col min="4365" max="4365" width="11.3984375" style="1" bestFit="1" customWidth="1"/>
    <col min="4366" max="4366" width="10.69921875" style="1" customWidth="1"/>
    <col min="4367" max="4367" width="11.3984375" style="1" bestFit="1" customWidth="1"/>
    <col min="4368" max="4368" width="10.19921875" style="1" customWidth="1"/>
    <col min="4369" max="4369" width="14.69921875" style="1" customWidth="1"/>
    <col min="4370" max="4370" width="11.09765625" style="1" bestFit="1" customWidth="1"/>
    <col min="4371" max="4608" width="10.19921875" style="1"/>
    <col min="4609" max="4609" width="3.19921875" style="1" customWidth="1"/>
    <col min="4610" max="4610" width="39.8984375" style="1" bestFit="1" customWidth="1"/>
    <col min="4611" max="4611" width="27" style="1" customWidth="1"/>
    <col min="4612" max="4612" width="7.19921875" style="1" bestFit="1" customWidth="1"/>
    <col min="4613" max="4613" width="12.09765625" style="1" customWidth="1"/>
    <col min="4614" max="4614" width="10.69921875" style="1" customWidth="1"/>
    <col min="4615" max="4615" width="11.3984375" style="1" bestFit="1" customWidth="1"/>
    <col min="4616" max="4616" width="10.69921875" style="1" customWidth="1"/>
    <col min="4617" max="4618" width="0" style="1" hidden="1" customWidth="1"/>
    <col min="4619" max="4620" width="9.3984375" style="1" customWidth="1"/>
    <col min="4621" max="4621" width="11.3984375" style="1" bestFit="1" customWidth="1"/>
    <col min="4622" max="4622" width="10.69921875" style="1" customWidth="1"/>
    <col min="4623" max="4623" width="11.3984375" style="1" bestFit="1" customWidth="1"/>
    <col min="4624" max="4624" width="10.19921875" style="1" customWidth="1"/>
    <col min="4625" max="4625" width="14.69921875" style="1" customWidth="1"/>
    <col min="4626" max="4626" width="11.09765625" style="1" bestFit="1" customWidth="1"/>
    <col min="4627" max="4864" width="10.19921875" style="1"/>
    <col min="4865" max="4865" width="3.19921875" style="1" customWidth="1"/>
    <col min="4866" max="4866" width="39.8984375" style="1" bestFit="1" customWidth="1"/>
    <col min="4867" max="4867" width="27" style="1" customWidth="1"/>
    <col min="4868" max="4868" width="7.19921875" style="1" bestFit="1" customWidth="1"/>
    <col min="4869" max="4869" width="12.09765625" style="1" customWidth="1"/>
    <col min="4870" max="4870" width="10.69921875" style="1" customWidth="1"/>
    <col min="4871" max="4871" width="11.3984375" style="1" bestFit="1" customWidth="1"/>
    <col min="4872" max="4872" width="10.69921875" style="1" customWidth="1"/>
    <col min="4873" max="4874" width="0" style="1" hidden="1" customWidth="1"/>
    <col min="4875" max="4876" width="9.3984375" style="1" customWidth="1"/>
    <col min="4877" max="4877" width="11.3984375" style="1" bestFit="1" customWidth="1"/>
    <col min="4878" max="4878" width="10.69921875" style="1" customWidth="1"/>
    <col min="4879" max="4879" width="11.3984375" style="1" bestFit="1" customWidth="1"/>
    <col min="4880" max="4880" width="10.19921875" style="1" customWidth="1"/>
    <col min="4881" max="4881" width="14.69921875" style="1" customWidth="1"/>
    <col min="4882" max="4882" width="11.09765625" style="1" bestFit="1" customWidth="1"/>
    <col min="4883" max="5120" width="10.19921875" style="1"/>
    <col min="5121" max="5121" width="3.19921875" style="1" customWidth="1"/>
    <col min="5122" max="5122" width="39.8984375" style="1" bestFit="1" customWidth="1"/>
    <col min="5123" max="5123" width="27" style="1" customWidth="1"/>
    <col min="5124" max="5124" width="7.19921875" style="1" bestFit="1" customWidth="1"/>
    <col min="5125" max="5125" width="12.09765625" style="1" customWidth="1"/>
    <col min="5126" max="5126" width="10.69921875" style="1" customWidth="1"/>
    <col min="5127" max="5127" width="11.3984375" style="1" bestFit="1" customWidth="1"/>
    <col min="5128" max="5128" width="10.69921875" style="1" customWidth="1"/>
    <col min="5129" max="5130" width="0" style="1" hidden="1" customWidth="1"/>
    <col min="5131" max="5132" width="9.3984375" style="1" customWidth="1"/>
    <col min="5133" max="5133" width="11.3984375" style="1" bestFit="1" customWidth="1"/>
    <col min="5134" max="5134" width="10.69921875" style="1" customWidth="1"/>
    <col min="5135" max="5135" width="11.3984375" style="1" bestFit="1" customWidth="1"/>
    <col min="5136" max="5136" width="10.19921875" style="1" customWidth="1"/>
    <col min="5137" max="5137" width="14.69921875" style="1" customWidth="1"/>
    <col min="5138" max="5138" width="11.09765625" style="1" bestFit="1" customWidth="1"/>
    <col min="5139" max="5376" width="10.19921875" style="1"/>
    <col min="5377" max="5377" width="3.19921875" style="1" customWidth="1"/>
    <col min="5378" max="5378" width="39.8984375" style="1" bestFit="1" customWidth="1"/>
    <col min="5379" max="5379" width="27" style="1" customWidth="1"/>
    <col min="5380" max="5380" width="7.19921875" style="1" bestFit="1" customWidth="1"/>
    <col min="5381" max="5381" width="12.09765625" style="1" customWidth="1"/>
    <col min="5382" max="5382" width="10.69921875" style="1" customWidth="1"/>
    <col min="5383" max="5383" width="11.3984375" style="1" bestFit="1" customWidth="1"/>
    <col min="5384" max="5384" width="10.69921875" style="1" customWidth="1"/>
    <col min="5385" max="5386" width="0" style="1" hidden="1" customWidth="1"/>
    <col min="5387" max="5388" width="9.3984375" style="1" customWidth="1"/>
    <col min="5389" max="5389" width="11.3984375" style="1" bestFit="1" customWidth="1"/>
    <col min="5390" max="5390" width="10.69921875" style="1" customWidth="1"/>
    <col min="5391" max="5391" width="11.3984375" style="1" bestFit="1" customWidth="1"/>
    <col min="5392" max="5392" width="10.19921875" style="1" customWidth="1"/>
    <col min="5393" max="5393" width="14.69921875" style="1" customWidth="1"/>
    <col min="5394" max="5394" width="11.09765625" style="1" bestFit="1" customWidth="1"/>
    <col min="5395" max="5632" width="10.19921875" style="1"/>
    <col min="5633" max="5633" width="3.19921875" style="1" customWidth="1"/>
    <col min="5634" max="5634" width="39.8984375" style="1" bestFit="1" customWidth="1"/>
    <col min="5635" max="5635" width="27" style="1" customWidth="1"/>
    <col min="5636" max="5636" width="7.19921875" style="1" bestFit="1" customWidth="1"/>
    <col min="5637" max="5637" width="12.09765625" style="1" customWidth="1"/>
    <col min="5638" max="5638" width="10.69921875" style="1" customWidth="1"/>
    <col min="5639" max="5639" width="11.3984375" style="1" bestFit="1" customWidth="1"/>
    <col min="5640" max="5640" width="10.69921875" style="1" customWidth="1"/>
    <col min="5641" max="5642" width="0" style="1" hidden="1" customWidth="1"/>
    <col min="5643" max="5644" width="9.3984375" style="1" customWidth="1"/>
    <col min="5645" max="5645" width="11.3984375" style="1" bestFit="1" customWidth="1"/>
    <col min="5646" max="5646" width="10.69921875" style="1" customWidth="1"/>
    <col min="5647" max="5647" width="11.3984375" style="1" bestFit="1" customWidth="1"/>
    <col min="5648" max="5648" width="10.19921875" style="1" customWidth="1"/>
    <col min="5649" max="5649" width="14.69921875" style="1" customWidth="1"/>
    <col min="5650" max="5650" width="11.09765625" style="1" bestFit="1" customWidth="1"/>
    <col min="5651" max="5888" width="10.19921875" style="1"/>
    <col min="5889" max="5889" width="3.19921875" style="1" customWidth="1"/>
    <col min="5890" max="5890" width="39.8984375" style="1" bestFit="1" customWidth="1"/>
    <col min="5891" max="5891" width="27" style="1" customWidth="1"/>
    <col min="5892" max="5892" width="7.19921875" style="1" bestFit="1" customWidth="1"/>
    <col min="5893" max="5893" width="12.09765625" style="1" customWidth="1"/>
    <col min="5894" max="5894" width="10.69921875" style="1" customWidth="1"/>
    <col min="5895" max="5895" width="11.3984375" style="1" bestFit="1" customWidth="1"/>
    <col min="5896" max="5896" width="10.69921875" style="1" customWidth="1"/>
    <col min="5897" max="5898" width="0" style="1" hidden="1" customWidth="1"/>
    <col min="5899" max="5900" width="9.3984375" style="1" customWidth="1"/>
    <col min="5901" max="5901" width="11.3984375" style="1" bestFit="1" customWidth="1"/>
    <col min="5902" max="5902" width="10.69921875" style="1" customWidth="1"/>
    <col min="5903" max="5903" width="11.3984375" style="1" bestFit="1" customWidth="1"/>
    <col min="5904" max="5904" width="10.19921875" style="1" customWidth="1"/>
    <col min="5905" max="5905" width="14.69921875" style="1" customWidth="1"/>
    <col min="5906" max="5906" width="11.09765625" style="1" bestFit="1" customWidth="1"/>
    <col min="5907" max="6144" width="10.19921875" style="1"/>
    <col min="6145" max="6145" width="3.19921875" style="1" customWidth="1"/>
    <col min="6146" max="6146" width="39.8984375" style="1" bestFit="1" customWidth="1"/>
    <col min="6147" max="6147" width="27" style="1" customWidth="1"/>
    <col min="6148" max="6148" width="7.19921875" style="1" bestFit="1" customWidth="1"/>
    <col min="6149" max="6149" width="12.09765625" style="1" customWidth="1"/>
    <col min="6150" max="6150" width="10.69921875" style="1" customWidth="1"/>
    <col min="6151" max="6151" width="11.3984375" style="1" bestFit="1" customWidth="1"/>
    <col min="6152" max="6152" width="10.69921875" style="1" customWidth="1"/>
    <col min="6153" max="6154" width="0" style="1" hidden="1" customWidth="1"/>
    <col min="6155" max="6156" width="9.3984375" style="1" customWidth="1"/>
    <col min="6157" max="6157" width="11.3984375" style="1" bestFit="1" customWidth="1"/>
    <col min="6158" max="6158" width="10.69921875" style="1" customWidth="1"/>
    <col min="6159" max="6159" width="11.3984375" style="1" bestFit="1" customWidth="1"/>
    <col min="6160" max="6160" width="10.19921875" style="1" customWidth="1"/>
    <col min="6161" max="6161" width="14.69921875" style="1" customWidth="1"/>
    <col min="6162" max="6162" width="11.09765625" style="1" bestFit="1" customWidth="1"/>
    <col min="6163" max="6400" width="10.19921875" style="1"/>
    <col min="6401" max="6401" width="3.19921875" style="1" customWidth="1"/>
    <col min="6402" max="6402" width="39.8984375" style="1" bestFit="1" customWidth="1"/>
    <col min="6403" max="6403" width="27" style="1" customWidth="1"/>
    <col min="6404" max="6404" width="7.19921875" style="1" bestFit="1" customWidth="1"/>
    <col min="6405" max="6405" width="12.09765625" style="1" customWidth="1"/>
    <col min="6406" max="6406" width="10.69921875" style="1" customWidth="1"/>
    <col min="6407" max="6407" width="11.3984375" style="1" bestFit="1" customWidth="1"/>
    <col min="6408" max="6408" width="10.69921875" style="1" customWidth="1"/>
    <col min="6409" max="6410" width="0" style="1" hidden="1" customWidth="1"/>
    <col min="6411" max="6412" width="9.3984375" style="1" customWidth="1"/>
    <col min="6413" max="6413" width="11.3984375" style="1" bestFit="1" customWidth="1"/>
    <col min="6414" max="6414" width="10.69921875" style="1" customWidth="1"/>
    <col min="6415" max="6415" width="11.3984375" style="1" bestFit="1" customWidth="1"/>
    <col min="6416" max="6416" width="10.19921875" style="1" customWidth="1"/>
    <col min="6417" max="6417" width="14.69921875" style="1" customWidth="1"/>
    <col min="6418" max="6418" width="11.09765625" style="1" bestFit="1" customWidth="1"/>
    <col min="6419" max="6656" width="10.19921875" style="1"/>
    <col min="6657" max="6657" width="3.19921875" style="1" customWidth="1"/>
    <col min="6658" max="6658" width="39.8984375" style="1" bestFit="1" customWidth="1"/>
    <col min="6659" max="6659" width="27" style="1" customWidth="1"/>
    <col min="6660" max="6660" width="7.19921875" style="1" bestFit="1" customWidth="1"/>
    <col min="6661" max="6661" width="12.09765625" style="1" customWidth="1"/>
    <col min="6662" max="6662" width="10.69921875" style="1" customWidth="1"/>
    <col min="6663" max="6663" width="11.3984375" style="1" bestFit="1" customWidth="1"/>
    <col min="6664" max="6664" width="10.69921875" style="1" customWidth="1"/>
    <col min="6665" max="6666" width="0" style="1" hidden="1" customWidth="1"/>
    <col min="6667" max="6668" width="9.3984375" style="1" customWidth="1"/>
    <col min="6669" max="6669" width="11.3984375" style="1" bestFit="1" customWidth="1"/>
    <col min="6670" max="6670" width="10.69921875" style="1" customWidth="1"/>
    <col min="6671" max="6671" width="11.3984375" style="1" bestFit="1" customWidth="1"/>
    <col min="6672" max="6672" width="10.19921875" style="1" customWidth="1"/>
    <col min="6673" max="6673" width="14.69921875" style="1" customWidth="1"/>
    <col min="6674" max="6674" width="11.09765625" style="1" bestFit="1" customWidth="1"/>
    <col min="6675" max="6912" width="10.19921875" style="1"/>
    <col min="6913" max="6913" width="3.19921875" style="1" customWidth="1"/>
    <col min="6914" max="6914" width="39.8984375" style="1" bestFit="1" customWidth="1"/>
    <col min="6915" max="6915" width="27" style="1" customWidth="1"/>
    <col min="6916" max="6916" width="7.19921875" style="1" bestFit="1" customWidth="1"/>
    <col min="6917" max="6917" width="12.09765625" style="1" customWidth="1"/>
    <col min="6918" max="6918" width="10.69921875" style="1" customWidth="1"/>
    <col min="6919" max="6919" width="11.3984375" style="1" bestFit="1" customWidth="1"/>
    <col min="6920" max="6920" width="10.69921875" style="1" customWidth="1"/>
    <col min="6921" max="6922" width="0" style="1" hidden="1" customWidth="1"/>
    <col min="6923" max="6924" width="9.3984375" style="1" customWidth="1"/>
    <col min="6925" max="6925" width="11.3984375" style="1" bestFit="1" customWidth="1"/>
    <col min="6926" max="6926" width="10.69921875" style="1" customWidth="1"/>
    <col min="6927" max="6927" width="11.3984375" style="1" bestFit="1" customWidth="1"/>
    <col min="6928" max="6928" width="10.19921875" style="1" customWidth="1"/>
    <col min="6929" max="6929" width="14.69921875" style="1" customWidth="1"/>
    <col min="6930" max="6930" width="11.09765625" style="1" bestFit="1" customWidth="1"/>
    <col min="6931" max="7168" width="10.19921875" style="1"/>
    <col min="7169" max="7169" width="3.19921875" style="1" customWidth="1"/>
    <col min="7170" max="7170" width="39.8984375" style="1" bestFit="1" customWidth="1"/>
    <col min="7171" max="7171" width="27" style="1" customWidth="1"/>
    <col min="7172" max="7172" width="7.19921875" style="1" bestFit="1" customWidth="1"/>
    <col min="7173" max="7173" width="12.09765625" style="1" customWidth="1"/>
    <col min="7174" max="7174" width="10.69921875" style="1" customWidth="1"/>
    <col min="7175" max="7175" width="11.3984375" style="1" bestFit="1" customWidth="1"/>
    <col min="7176" max="7176" width="10.69921875" style="1" customWidth="1"/>
    <col min="7177" max="7178" width="0" style="1" hidden="1" customWidth="1"/>
    <col min="7179" max="7180" width="9.3984375" style="1" customWidth="1"/>
    <col min="7181" max="7181" width="11.3984375" style="1" bestFit="1" customWidth="1"/>
    <col min="7182" max="7182" width="10.69921875" style="1" customWidth="1"/>
    <col min="7183" max="7183" width="11.3984375" style="1" bestFit="1" customWidth="1"/>
    <col min="7184" max="7184" width="10.19921875" style="1" customWidth="1"/>
    <col min="7185" max="7185" width="14.69921875" style="1" customWidth="1"/>
    <col min="7186" max="7186" width="11.09765625" style="1" bestFit="1" customWidth="1"/>
    <col min="7187" max="7424" width="10.19921875" style="1"/>
    <col min="7425" max="7425" width="3.19921875" style="1" customWidth="1"/>
    <col min="7426" max="7426" width="39.8984375" style="1" bestFit="1" customWidth="1"/>
    <col min="7427" max="7427" width="27" style="1" customWidth="1"/>
    <col min="7428" max="7428" width="7.19921875" style="1" bestFit="1" customWidth="1"/>
    <col min="7429" max="7429" width="12.09765625" style="1" customWidth="1"/>
    <col min="7430" max="7430" width="10.69921875" style="1" customWidth="1"/>
    <col min="7431" max="7431" width="11.3984375" style="1" bestFit="1" customWidth="1"/>
    <col min="7432" max="7432" width="10.69921875" style="1" customWidth="1"/>
    <col min="7433" max="7434" width="0" style="1" hidden="1" customWidth="1"/>
    <col min="7435" max="7436" width="9.3984375" style="1" customWidth="1"/>
    <col min="7437" max="7437" width="11.3984375" style="1" bestFit="1" customWidth="1"/>
    <col min="7438" max="7438" width="10.69921875" style="1" customWidth="1"/>
    <col min="7439" max="7439" width="11.3984375" style="1" bestFit="1" customWidth="1"/>
    <col min="7440" max="7440" width="10.19921875" style="1" customWidth="1"/>
    <col min="7441" max="7441" width="14.69921875" style="1" customWidth="1"/>
    <col min="7442" max="7442" width="11.09765625" style="1" bestFit="1" customWidth="1"/>
    <col min="7443" max="7680" width="10.19921875" style="1"/>
    <col min="7681" max="7681" width="3.19921875" style="1" customWidth="1"/>
    <col min="7682" max="7682" width="39.8984375" style="1" bestFit="1" customWidth="1"/>
    <col min="7683" max="7683" width="27" style="1" customWidth="1"/>
    <col min="7684" max="7684" width="7.19921875" style="1" bestFit="1" customWidth="1"/>
    <col min="7685" max="7685" width="12.09765625" style="1" customWidth="1"/>
    <col min="7686" max="7686" width="10.69921875" style="1" customWidth="1"/>
    <col min="7687" max="7687" width="11.3984375" style="1" bestFit="1" customWidth="1"/>
    <col min="7688" max="7688" width="10.69921875" style="1" customWidth="1"/>
    <col min="7689" max="7690" width="0" style="1" hidden="1" customWidth="1"/>
    <col min="7691" max="7692" width="9.3984375" style="1" customWidth="1"/>
    <col min="7693" max="7693" width="11.3984375" style="1" bestFit="1" customWidth="1"/>
    <col min="7694" max="7694" width="10.69921875" style="1" customWidth="1"/>
    <col min="7695" max="7695" width="11.3984375" style="1" bestFit="1" customWidth="1"/>
    <col min="7696" max="7696" width="10.19921875" style="1" customWidth="1"/>
    <col min="7697" max="7697" width="14.69921875" style="1" customWidth="1"/>
    <col min="7698" max="7698" width="11.09765625" style="1" bestFit="1" customWidth="1"/>
    <col min="7699" max="7936" width="10.19921875" style="1"/>
    <col min="7937" max="7937" width="3.19921875" style="1" customWidth="1"/>
    <col min="7938" max="7938" width="39.8984375" style="1" bestFit="1" customWidth="1"/>
    <col min="7939" max="7939" width="27" style="1" customWidth="1"/>
    <col min="7940" max="7940" width="7.19921875" style="1" bestFit="1" customWidth="1"/>
    <col min="7941" max="7941" width="12.09765625" style="1" customWidth="1"/>
    <col min="7942" max="7942" width="10.69921875" style="1" customWidth="1"/>
    <col min="7943" max="7943" width="11.3984375" style="1" bestFit="1" customWidth="1"/>
    <col min="7944" max="7944" width="10.69921875" style="1" customWidth="1"/>
    <col min="7945" max="7946" width="0" style="1" hidden="1" customWidth="1"/>
    <col min="7947" max="7948" width="9.3984375" style="1" customWidth="1"/>
    <col min="7949" max="7949" width="11.3984375" style="1" bestFit="1" customWidth="1"/>
    <col min="7950" max="7950" width="10.69921875" style="1" customWidth="1"/>
    <col min="7951" max="7951" width="11.3984375" style="1" bestFit="1" customWidth="1"/>
    <col min="7952" max="7952" width="10.19921875" style="1" customWidth="1"/>
    <col min="7953" max="7953" width="14.69921875" style="1" customWidth="1"/>
    <col min="7954" max="7954" width="11.09765625" style="1" bestFit="1" customWidth="1"/>
    <col min="7955" max="8192" width="10.19921875" style="1"/>
    <col min="8193" max="8193" width="3.19921875" style="1" customWidth="1"/>
    <col min="8194" max="8194" width="39.8984375" style="1" bestFit="1" customWidth="1"/>
    <col min="8195" max="8195" width="27" style="1" customWidth="1"/>
    <col min="8196" max="8196" width="7.19921875" style="1" bestFit="1" customWidth="1"/>
    <col min="8197" max="8197" width="12.09765625" style="1" customWidth="1"/>
    <col min="8198" max="8198" width="10.69921875" style="1" customWidth="1"/>
    <col min="8199" max="8199" width="11.3984375" style="1" bestFit="1" customWidth="1"/>
    <col min="8200" max="8200" width="10.69921875" style="1" customWidth="1"/>
    <col min="8201" max="8202" width="0" style="1" hidden="1" customWidth="1"/>
    <col min="8203" max="8204" width="9.3984375" style="1" customWidth="1"/>
    <col min="8205" max="8205" width="11.3984375" style="1" bestFit="1" customWidth="1"/>
    <col min="8206" max="8206" width="10.69921875" style="1" customWidth="1"/>
    <col min="8207" max="8207" width="11.3984375" style="1" bestFit="1" customWidth="1"/>
    <col min="8208" max="8208" width="10.19921875" style="1" customWidth="1"/>
    <col min="8209" max="8209" width="14.69921875" style="1" customWidth="1"/>
    <col min="8210" max="8210" width="11.09765625" style="1" bestFit="1" customWidth="1"/>
    <col min="8211" max="8448" width="10.19921875" style="1"/>
    <col min="8449" max="8449" width="3.19921875" style="1" customWidth="1"/>
    <col min="8450" max="8450" width="39.8984375" style="1" bestFit="1" customWidth="1"/>
    <col min="8451" max="8451" width="27" style="1" customWidth="1"/>
    <col min="8452" max="8452" width="7.19921875" style="1" bestFit="1" customWidth="1"/>
    <col min="8453" max="8453" width="12.09765625" style="1" customWidth="1"/>
    <col min="8454" max="8454" width="10.69921875" style="1" customWidth="1"/>
    <col min="8455" max="8455" width="11.3984375" style="1" bestFit="1" customWidth="1"/>
    <col min="8456" max="8456" width="10.69921875" style="1" customWidth="1"/>
    <col min="8457" max="8458" width="0" style="1" hidden="1" customWidth="1"/>
    <col min="8459" max="8460" width="9.3984375" style="1" customWidth="1"/>
    <col min="8461" max="8461" width="11.3984375" style="1" bestFit="1" customWidth="1"/>
    <col min="8462" max="8462" width="10.69921875" style="1" customWidth="1"/>
    <col min="8463" max="8463" width="11.3984375" style="1" bestFit="1" customWidth="1"/>
    <col min="8464" max="8464" width="10.19921875" style="1" customWidth="1"/>
    <col min="8465" max="8465" width="14.69921875" style="1" customWidth="1"/>
    <col min="8466" max="8466" width="11.09765625" style="1" bestFit="1" customWidth="1"/>
    <col min="8467" max="8704" width="10.19921875" style="1"/>
    <col min="8705" max="8705" width="3.19921875" style="1" customWidth="1"/>
    <col min="8706" max="8706" width="39.8984375" style="1" bestFit="1" customWidth="1"/>
    <col min="8707" max="8707" width="27" style="1" customWidth="1"/>
    <col min="8708" max="8708" width="7.19921875" style="1" bestFit="1" customWidth="1"/>
    <col min="8709" max="8709" width="12.09765625" style="1" customWidth="1"/>
    <col min="8710" max="8710" width="10.69921875" style="1" customWidth="1"/>
    <col min="8711" max="8711" width="11.3984375" style="1" bestFit="1" customWidth="1"/>
    <col min="8712" max="8712" width="10.69921875" style="1" customWidth="1"/>
    <col min="8713" max="8714" width="0" style="1" hidden="1" customWidth="1"/>
    <col min="8715" max="8716" width="9.3984375" style="1" customWidth="1"/>
    <col min="8717" max="8717" width="11.3984375" style="1" bestFit="1" customWidth="1"/>
    <col min="8718" max="8718" width="10.69921875" style="1" customWidth="1"/>
    <col min="8719" max="8719" width="11.3984375" style="1" bestFit="1" customWidth="1"/>
    <col min="8720" max="8720" width="10.19921875" style="1" customWidth="1"/>
    <col min="8721" max="8721" width="14.69921875" style="1" customWidth="1"/>
    <col min="8722" max="8722" width="11.09765625" style="1" bestFit="1" customWidth="1"/>
    <col min="8723" max="8960" width="10.19921875" style="1"/>
    <col min="8961" max="8961" width="3.19921875" style="1" customWidth="1"/>
    <col min="8962" max="8962" width="39.8984375" style="1" bestFit="1" customWidth="1"/>
    <col min="8963" max="8963" width="27" style="1" customWidth="1"/>
    <col min="8964" max="8964" width="7.19921875" style="1" bestFit="1" customWidth="1"/>
    <col min="8965" max="8965" width="12.09765625" style="1" customWidth="1"/>
    <col min="8966" max="8966" width="10.69921875" style="1" customWidth="1"/>
    <col min="8967" max="8967" width="11.3984375" style="1" bestFit="1" customWidth="1"/>
    <col min="8968" max="8968" width="10.69921875" style="1" customWidth="1"/>
    <col min="8969" max="8970" width="0" style="1" hidden="1" customWidth="1"/>
    <col min="8971" max="8972" width="9.3984375" style="1" customWidth="1"/>
    <col min="8973" max="8973" width="11.3984375" style="1" bestFit="1" customWidth="1"/>
    <col min="8974" max="8974" width="10.69921875" style="1" customWidth="1"/>
    <col min="8975" max="8975" width="11.3984375" style="1" bestFit="1" customWidth="1"/>
    <col min="8976" max="8976" width="10.19921875" style="1" customWidth="1"/>
    <col min="8977" max="8977" width="14.69921875" style="1" customWidth="1"/>
    <col min="8978" max="8978" width="11.09765625" style="1" bestFit="1" customWidth="1"/>
    <col min="8979" max="9216" width="10.19921875" style="1"/>
    <col min="9217" max="9217" width="3.19921875" style="1" customWidth="1"/>
    <col min="9218" max="9218" width="39.8984375" style="1" bestFit="1" customWidth="1"/>
    <col min="9219" max="9219" width="27" style="1" customWidth="1"/>
    <col min="9220" max="9220" width="7.19921875" style="1" bestFit="1" customWidth="1"/>
    <col min="9221" max="9221" width="12.09765625" style="1" customWidth="1"/>
    <col min="9222" max="9222" width="10.69921875" style="1" customWidth="1"/>
    <col min="9223" max="9223" width="11.3984375" style="1" bestFit="1" customWidth="1"/>
    <col min="9224" max="9224" width="10.69921875" style="1" customWidth="1"/>
    <col min="9225" max="9226" width="0" style="1" hidden="1" customWidth="1"/>
    <col min="9227" max="9228" width="9.3984375" style="1" customWidth="1"/>
    <col min="9229" max="9229" width="11.3984375" style="1" bestFit="1" customWidth="1"/>
    <col min="9230" max="9230" width="10.69921875" style="1" customWidth="1"/>
    <col min="9231" max="9231" width="11.3984375" style="1" bestFit="1" customWidth="1"/>
    <col min="9232" max="9232" width="10.19921875" style="1" customWidth="1"/>
    <col min="9233" max="9233" width="14.69921875" style="1" customWidth="1"/>
    <col min="9234" max="9234" width="11.09765625" style="1" bestFit="1" customWidth="1"/>
    <col min="9235" max="9472" width="10.19921875" style="1"/>
    <col min="9473" max="9473" width="3.19921875" style="1" customWidth="1"/>
    <col min="9474" max="9474" width="39.8984375" style="1" bestFit="1" customWidth="1"/>
    <col min="9475" max="9475" width="27" style="1" customWidth="1"/>
    <col min="9476" max="9476" width="7.19921875" style="1" bestFit="1" customWidth="1"/>
    <col min="9477" max="9477" width="12.09765625" style="1" customWidth="1"/>
    <col min="9478" max="9478" width="10.69921875" style="1" customWidth="1"/>
    <col min="9479" max="9479" width="11.3984375" style="1" bestFit="1" customWidth="1"/>
    <col min="9480" max="9480" width="10.69921875" style="1" customWidth="1"/>
    <col min="9481" max="9482" width="0" style="1" hidden="1" customWidth="1"/>
    <col min="9483" max="9484" width="9.3984375" style="1" customWidth="1"/>
    <col min="9485" max="9485" width="11.3984375" style="1" bestFit="1" customWidth="1"/>
    <col min="9486" max="9486" width="10.69921875" style="1" customWidth="1"/>
    <col min="9487" max="9487" width="11.3984375" style="1" bestFit="1" customWidth="1"/>
    <col min="9488" max="9488" width="10.19921875" style="1" customWidth="1"/>
    <col min="9489" max="9489" width="14.69921875" style="1" customWidth="1"/>
    <col min="9490" max="9490" width="11.09765625" style="1" bestFit="1" customWidth="1"/>
    <col min="9491" max="9728" width="10.19921875" style="1"/>
    <col min="9729" max="9729" width="3.19921875" style="1" customWidth="1"/>
    <col min="9730" max="9730" width="39.8984375" style="1" bestFit="1" customWidth="1"/>
    <col min="9731" max="9731" width="27" style="1" customWidth="1"/>
    <col min="9732" max="9732" width="7.19921875" style="1" bestFit="1" customWidth="1"/>
    <col min="9733" max="9733" width="12.09765625" style="1" customWidth="1"/>
    <col min="9734" max="9734" width="10.69921875" style="1" customWidth="1"/>
    <col min="9735" max="9735" width="11.3984375" style="1" bestFit="1" customWidth="1"/>
    <col min="9736" max="9736" width="10.69921875" style="1" customWidth="1"/>
    <col min="9737" max="9738" width="0" style="1" hidden="1" customWidth="1"/>
    <col min="9739" max="9740" width="9.3984375" style="1" customWidth="1"/>
    <col min="9741" max="9741" width="11.3984375" style="1" bestFit="1" customWidth="1"/>
    <col min="9742" max="9742" width="10.69921875" style="1" customWidth="1"/>
    <col min="9743" max="9743" width="11.3984375" style="1" bestFit="1" customWidth="1"/>
    <col min="9744" max="9744" width="10.19921875" style="1" customWidth="1"/>
    <col min="9745" max="9745" width="14.69921875" style="1" customWidth="1"/>
    <col min="9746" max="9746" width="11.09765625" style="1" bestFit="1" customWidth="1"/>
    <col min="9747" max="9984" width="10.19921875" style="1"/>
    <col min="9985" max="9985" width="3.19921875" style="1" customWidth="1"/>
    <col min="9986" max="9986" width="39.8984375" style="1" bestFit="1" customWidth="1"/>
    <col min="9987" max="9987" width="27" style="1" customWidth="1"/>
    <col min="9988" max="9988" width="7.19921875" style="1" bestFit="1" customWidth="1"/>
    <col min="9989" max="9989" width="12.09765625" style="1" customWidth="1"/>
    <col min="9990" max="9990" width="10.69921875" style="1" customWidth="1"/>
    <col min="9991" max="9991" width="11.3984375" style="1" bestFit="1" customWidth="1"/>
    <col min="9992" max="9992" width="10.69921875" style="1" customWidth="1"/>
    <col min="9993" max="9994" width="0" style="1" hidden="1" customWidth="1"/>
    <col min="9995" max="9996" width="9.3984375" style="1" customWidth="1"/>
    <col min="9997" max="9997" width="11.3984375" style="1" bestFit="1" customWidth="1"/>
    <col min="9998" max="9998" width="10.69921875" style="1" customWidth="1"/>
    <col min="9999" max="9999" width="11.3984375" style="1" bestFit="1" customWidth="1"/>
    <col min="10000" max="10000" width="10.19921875" style="1" customWidth="1"/>
    <col min="10001" max="10001" width="14.69921875" style="1" customWidth="1"/>
    <col min="10002" max="10002" width="11.09765625" style="1" bestFit="1" customWidth="1"/>
    <col min="10003" max="10240" width="10.19921875" style="1"/>
    <col min="10241" max="10241" width="3.19921875" style="1" customWidth="1"/>
    <col min="10242" max="10242" width="39.8984375" style="1" bestFit="1" customWidth="1"/>
    <col min="10243" max="10243" width="27" style="1" customWidth="1"/>
    <col min="10244" max="10244" width="7.19921875" style="1" bestFit="1" customWidth="1"/>
    <col min="10245" max="10245" width="12.09765625" style="1" customWidth="1"/>
    <col min="10246" max="10246" width="10.69921875" style="1" customWidth="1"/>
    <col min="10247" max="10247" width="11.3984375" style="1" bestFit="1" customWidth="1"/>
    <col min="10248" max="10248" width="10.69921875" style="1" customWidth="1"/>
    <col min="10249" max="10250" width="0" style="1" hidden="1" customWidth="1"/>
    <col min="10251" max="10252" width="9.3984375" style="1" customWidth="1"/>
    <col min="10253" max="10253" width="11.3984375" style="1" bestFit="1" customWidth="1"/>
    <col min="10254" max="10254" width="10.69921875" style="1" customWidth="1"/>
    <col min="10255" max="10255" width="11.3984375" style="1" bestFit="1" customWidth="1"/>
    <col min="10256" max="10256" width="10.19921875" style="1" customWidth="1"/>
    <col min="10257" max="10257" width="14.69921875" style="1" customWidth="1"/>
    <col min="10258" max="10258" width="11.09765625" style="1" bestFit="1" customWidth="1"/>
    <col min="10259" max="10496" width="10.19921875" style="1"/>
    <col min="10497" max="10497" width="3.19921875" style="1" customWidth="1"/>
    <col min="10498" max="10498" width="39.8984375" style="1" bestFit="1" customWidth="1"/>
    <col min="10499" max="10499" width="27" style="1" customWidth="1"/>
    <col min="10500" max="10500" width="7.19921875" style="1" bestFit="1" customWidth="1"/>
    <col min="10501" max="10501" width="12.09765625" style="1" customWidth="1"/>
    <col min="10502" max="10502" width="10.69921875" style="1" customWidth="1"/>
    <col min="10503" max="10503" width="11.3984375" style="1" bestFit="1" customWidth="1"/>
    <col min="10504" max="10504" width="10.69921875" style="1" customWidth="1"/>
    <col min="10505" max="10506" width="0" style="1" hidden="1" customWidth="1"/>
    <col min="10507" max="10508" width="9.3984375" style="1" customWidth="1"/>
    <col min="10509" max="10509" width="11.3984375" style="1" bestFit="1" customWidth="1"/>
    <col min="10510" max="10510" width="10.69921875" style="1" customWidth="1"/>
    <col min="10511" max="10511" width="11.3984375" style="1" bestFit="1" customWidth="1"/>
    <col min="10512" max="10512" width="10.19921875" style="1" customWidth="1"/>
    <col min="10513" max="10513" width="14.69921875" style="1" customWidth="1"/>
    <col min="10514" max="10514" width="11.09765625" style="1" bestFit="1" customWidth="1"/>
    <col min="10515" max="10752" width="10.19921875" style="1"/>
    <col min="10753" max="10753" width="3.19921875" style="1" customWidth="1"/>
    <col min="10754" max="10754" width="39.8984375" style="1" bestFit="1" customWidth="1"/>
    <col min="10755" max="10755" width="27" style="1" customWidth="1"/>
    <col min="10756" max="10756" width="7.19921875" style="1" bestFit="1" customWidth="1"/>
    <col min="10757" max="10757" width="12.09765625" style="1" customWidth="1"/>
    <col min="10758" max="10758" width="10.69921875" style="1" customWidth="1"/>
    <col min="10759" max="10759" width="11.3984375" style="1" bestFit="1" customWidth="1"/>
    <col min="10760" max="10760" width="10.69921875" style="1" customWidth="1"/>
    <col min="10761" max="10762" width="0" style="1" hidden="1" customWidth="1"/>
    <col min="10763" max="10764" width="9.3984375" style="1" customWidth="1"/>
    <col min="10765" max="10765" width="11.3984375" style="1" bestFit="1" customWidth="1"/>
    <col min="10766" max="10766" width="10.69921875" style="1" customWidth="1"/>
    <col min="10767" max="10767" width="11.3984375" style="1" bestFit="1" customWidth="1"/>
    <col min="10768" max="10768" width="10.19921875" style="1" customWidth="1"/>
    <col min="10769" max="10769" width="14.69921875" style="1" customWidth="1"/>
    <col min="10770" max="10770" width="11.09765625" style="1" bestFit="1" customWidth="1"/>
    <col min="10771" max="11008" width="10.19921875" style="1"/>
    <col min="11009" max="11009" width="3.19921875" style="1" customWidth="1"/>
    <col min="11010" max="11010" width="39.8984375" style="1" bestFit="1" customWidth="1"/>
    <col min="11011" max="11011" width="27" style="1" customWidth="1"/>
    <col min="11012" max="11012" width="7.19921875" style="1" bestFit="1" customWidth="1"/>
    <col min="11013" max="11013" width="12.09765625" style="1" customWidth="1"/>
    <col min="11014" max="11014" width="10.69921875" style="1" customWidth="1"/>
    <col min="11015" max="11015" width="11.3984375" style="1" bestFit="1" customWidth="1"/>
    <col min="11016" max="11016" width="10.69921875" style="1" customWidth="1"/>
    <col min="11017" max="11018" width="0" style="1" hidden="1" customWidth="1"/>
    <col min="11019" max="11020" width="9.3984375" style="1" customWidth="1"/>
    <col min="11021" max="11021" width="11.3984375" style="1" bestFit="1" customWidth="1"/>
    <col min="11022" max="11022" width="10.69921875" style="1" customWidth="1"/>
    <col min="11023" max="11023" width="11.3984375" style="1" bestFit="1" customWidth="1"/>
    <col min="11024" max="11024" width="10.19921875" style="1" customWidth="1"/>
    <col min="11025" max="11025" width="14.69921875" style="1" customWidth="1"/>
    <col min="11026" max="11026" width="11.09765625" style="1" bestFit="1" customWidth="1"/>
    <col min="11027" max="11264" width="10.19921875" style="1"/>
    <col min="11265" max="11265" width="3.19921875" style="1" customWidth="1"/>
    <col min="11266" max="11266" width="39.8984375" style="1" bestFit="1" customWidth="1"/>
    <col min="11267" max="11267" width="27" style="1" customWidth="1"/>
    <col min="11268" max="11268" width="7.19921875" style="1" bestFit="1" customWidth="1"/>
    <col min="11269" max="11269" width="12.09765625" style="1" customWidth="1"/>
    <col min="11270" max="11270" width="10.69921875" style="1" customWidth="1"/>
    <col min="11271" max="11271" width="11.3984375" style="1" bestFit="1" customWidth="1"/>
    <col min="11272" max="11272" width="10.69921875" style="1" customWidth="1"/>
    <col min="11273" max="11274" width="0" style="1" hidden="1" customWidth="1"/>
    <col min="11275" max="11276" width="9.3984375" style="1" customWidth="1"/>
    <col min="11277" max="11277" width="11.3984375" style="1" bestFit="1" customWidth="1"/>
    <col min="11278" max="11278" width="10.69921875" style="1" customWidth="1"/>
    <col min="11279" max="11279" width="11.3984375" style="1" bestFit="1" customWidth="1"/>
    <col min="11280" max="11280" width="10.19921875" style="1" customWidth="1"/>
    <col min="11281" max="11281" width="14.69921875" style="1" customWidth="1"/>
    <col min="11282" max="11282" width="11.09765625" style="1" bestFit="1" customWidth="1"/>
    <col min="11283" max="11520" width="10.19921875" style="1"/>
    <col min="11521" max="11521" width="3.19921875" style="1" customWidth="1"/>
    <col min="11522" max="11522" width="39.8984375" style="1" bestFit="1" customWidth="1"/>
    <col min="11523" max="11523" width="27" style="1" customWidth="1"/>
    <col min="11524" max="11524" width="7.19921875" style="1" bestFit="1" customWidth="1"/>
    <col min="11525" max="11525" width="12.09765625" style="1" customWidth="1"/>
    <col min="11526" max="11526" width="10.69921875" style="1" customWidth="1"/>
    <col min="11527" max="11527" width="11.3984375" style="1" bestFit="1" customWidth="1"/>
    <col min="11528" max="11528" width="10.69921875" style="1" customWidth="1"/>
    <col min="11529" max="11530" width="0" style="1" hidden="1" customWidth="1"/>
    <col min="11531" max="11532" width="9.3984375" style="1" customWidth="1"/>
    <col min="11533" max="11533" width="11.3984375" style="1" bestFit="1" customWidth="1"/>
    <col min="11534" max="11534" width="10.69921875" style="1" customWidth="1"/>
    <col min="11535" max="11535" width="11.3984375" style="1" bestFit="1" customWidth="1"/>
    <col min="11536" max="11536" width="10.19921875" style="1" customWidth="1"/>
    <col min="11537" max="11537" width="14.69921875" style="1" customWidth="1"/>
    <col min="11538" max="11538" width="11.09765625" style="1" bestFit="1" customWidth="1"/>
    <col min="11539" max="11776" width="10.19921875" style="1"/>
    <col min="11777" max="11777" width="3.19921875" style="1" customWidth="1"/>
    <col min="11778" max="11778" width="39.8984375" style="1" bestFit="1" customWidth="1"/>
    <col min="11779" max="11779" width="27" style="1" customWidth="1"/>
    <col min="11780" max="11780" width="7.19921875" style="1" bestFit="1" customWidth="1"/>
    <col min="11781" max="11781" width="12.09765625" style="1" customWidth="1"/>
    <col min="11782" max="11782" width="10.69921875" style="1" customWidth="1"/>
    <col min="11783" max="11783" width="11.3984375" style="1" bestFit="1" customWidth="1"/>
    <col min="11784" max="11784" width="10.69921875" style="1" customWidth="1"/>
    <col min="11785" max="11786" width="0" style="1" hidden="1" customWidth="1"/>
    <col min="11787" max="11788" width="9.3984375" style="1" customWidth="1"/>
    <col min="11789" max="11789" width="11.3984375" style="1" bestFit="1" customWidth="1"/>
    <col min="11790" max="11790" width="10.69921875" style="1" customWidth="1"/>
    <col min="11791" max="11791" width="11.3984375" style="1" bestFit="1" customWidth="1"/>
    <col min="11792" max="11792" width="10.19921875" style="1" customWidth="1"/>
    <col min="11793" max="11793" width="14.69921875" style="1" customWidth="1"/>
    <col min="11794" max="11794" width="11.09765625" style="1" bestFit="1" customWidth="1"/>
    <col min="11795" max="12032" width="10.19921875" style="1"/>
    <col min="12033" max="12033" width="3.19921875" style="1" customWidth="1"/>
    <col min="12034" max="12034" width="39.8984375" style="1" bestFit="1" customWidth="1"/>
    <col min="12035" max="12035" width="27" style="1" customWidth="1"/>
    <col min="12036" max="12036" width="7.19921875" style="1" bestFit="1" customWidth="1"/>
    <col min="12037" max="12037" width="12.09765625" style="1" customWidth="1"/>
    <col min="12038" max="12038" width="10.69921875" style="1" customWidth="1"/>
    <col min="12039" max="12039" width="11.3984375" style="1" bestFit="1" customWidth="1"/>
    <col min="12040" max="12040" width="10.69921875" style="1" customWidth="1"/>
    <col min="12041" max="12042" width="0" style="1" hidden="1" customWidth="1"/>
    <col min="12043" max="12044" width="9.3984375" style="1" customWidth="1"/>
    <col min="12045" max="12045" width="11.3984375" style="1" bestFit="1" customWidth="1"/>
    <col min="12046" max="12046" width="10.69921875" style="1" customWidth="1"/>
    <col min="12047" max="12047" width="11.3984375" style="1" bestFit="1" customWidth="1"/>
    <col min="12048" max="12048" width="10.19921875" style="1" customWidth="1"/>
    <col min="12049" max="12049" width="14.69921875" style="1" customWidth="1"/>
    <col min="12050" max="12050" width="11.09765625" style="1" bestFit="1" customWidth="1"/>
    <col min="12051" max="12288" width="10.19921875" style="1"/>
    <col min="12289" max="12289" width="3.19921875" style="1" customWidth="1"/>
    <col min="12290" max="12290" width="39.8984375" style="1" bestFit="1" customWidth="1"/>
    <col min="12291" max="12291" width="27" style="1" customWidth="1"/>
    <col min="12292" max="12292" width="7.19921875" style="1" bestFit="1" customWidth="1"/>
    <col min="12293" max="12293" width="12.09765625" style="1" customWidth="1"/>
    <col min="12294" max="12294" width="10.69921875" style="1" customWidth="1"/>
    <col min="12295" max="12295" width="11.3984375" style="1" bestFit="1" customWidth="1"/>
    <col min="12296" max="12296" width="10.69921875" style="1" customWidth="1"/>
    <col min="12297" max="12298" width="0" style="1" hidden="1" customWidth="1"/>
    <col min="12299" max="12300" width="9.3984375" style="1" customWidth="1"/>
    <col min="12301" max="12301" width="11.3984375" style="1" bestFit="1" customWidth="1"/>
    <col min="12302" max="12302" width="10.69921875" style="1" customWidth="1"/>
    <col min="12303" max="12303" width="11.3984375" style="1" bestFit="1" customWidth="1"/>
    <col min="12304" max="12304" width="10.19921875" style="1" customWidth="1"/>
    <col min="12305" max="12305" width="14.69921875" style="1" customWidth="1"/>
    <col min="12306" max="12306" width="11.09765625" style="1" bestFit="1" customWidth="1"/>
    <col min="12307" max="12544" width="10.19921875" style="1"/>
    <col min="12545" max="12545" width="3.19921875" style="1" customWidth="1"/>
    <col min="12546" max="12546" width="39.8984375" style="1" bestFit="1" customWidth="1"/>
    <col min="12547" max="12547" width="27" style="1" customWidth="1"/>
    <col min="12548" max="12548" width="7.19921875" style="1" bestFit="1" customWidth="1"/>
    <col min="12549" max="12549" width="12.09765625" style="1" customWidth="1"/>
    <col min="12550" max="12550" width="10.69921875" style="1" customWidth="1"/>
    <col min="12551" max="12551" width="11.3984375" style="1" bestFit="1" customWidth="1"/>
    <col min="12552" max="12552" width="10.69921875" style="1" customWidth="1"/>
    <col min="12553" max="12554" width="0" style="1" hidden="1" customWidth="1"/>
    <col min="12555" max="12556" width="9.3984375" style="1" customWidth="1"/>
    <col min="12557" max="12557" width="11.3984375" style="1" bestFit="1" customWidth="1"/>
    <col min="12558" max="12558" width="10.69921875" style="1" customWidth="1"/>
    <col min="12559" max="12559" width="11.3984375" style="1" bestFit="1" customWidth="1"/>
    <col min="12560" max="12560" width="10.19921875" style="1" customWidth="1"/>
    <col min="12561" max="12561" width="14.69921875" style="1" customWidth="1"/>
    <col min="12562" max="12562" width="11.09765625" style="1" bestFit="1" customWidth="1"/>
    <col min="12563" max="12800" width="10.19921875" style="1"/>
    <col min="12801" max="12801" width="3.19921875" style="1" customWidth="1"/>
    <col min="12802" max="12802" width="39.8984375" style="1" bestFit="1" customWidth="1"/>
    <col min="12803" max="12803" width="27" style="1" customWidth="1"/>
    <col min="12804" max="12804" width="7.19921875" style="1" bestFit="1" customWidth="1"/>
    <col min="12805" max="12805" width="12.09765625" style="1" customWidth="1"/>
    <col min="12806" max="12806" width="10.69921875" style="1" customWidth="1"/>
    <col min="12807" max="12807" width="11.3984375" style="1" bestFit="1" customWidth="1"/>
    <col min="12808" max="12808" width="10.69921875" style="1" customWidth="1"/>
    <col min="12809" max="12810" width="0" style="1" hidden="1" customWidth="1"/>
    <col min="12811" max="12812" width="9.3984375" style="1" customWidth="1"/>
    <col min="12813" max="12813" width="11.3984375" style="1" bestFit="1" customWidth="1"/>
    <col min="12814" max="12814" width="10.69921875" style="1" customWidth="1"/>
    <col min="12815" max="12815" width="11.3984375" style="1" bestFit="1" customWidth="1"/>
    <col min="12816" max="12816" width="10.19921875" style="1" customWidth="1"/>
    <col min="12817" max="12817" width="14.69921875" style="1" customWidth="1"/>
    <col min="12818" max="12818" width="11.09765625" style="1" bestFit="1" customWidth="1"/>
    <col min="12819" max="13056" width="10.19921875" style="1"/>
    <col min="13057" max="13057" width="3.19921875" style="1" customWidth="1"/>
    <col min="13058" max="13058" width="39.8984375" style="1" bestFit="1" customWidth="1"/>
    <col min="13059" max="13059" width="27" style="1" customWidth="1"/>
    <col min="13060" max="13060" width="7.19921875" style="1" bestFit="1" customWidth="1"/>
    <col min="13061" max="13061" width="12.09765625" style="1" customWidth="1"/>
    <col min="13062" max="13062" width="10.69921875" style="1" customWidth="1"/>
    <col min="13063" max="13063" width="11.3984375" style="1" bestFit="1" customWidth="1"/>
    <col min="13064" max="13064" width="10.69921875" style="1" customWidth="1"/>
    <col min="13065" max="13066" width="0" style="1" hidden="1" customWidth="1"/>
    <col min="13067" max="13068" width="9.3984375" style="1" customWidth="1"/>
    <col min="13069" max="13069" width="11.3984375" style="1" bestFit="1" customWidth="1"/>
    <col min="13070" max="13070" width="10.69921875" style="1" customWidth="1"/>
    <col min="13071" max="13071" width="11.3984375" style="1" bestFit="1" customWidth="1"/>
    <col min="13072" max="13072" width="10.19921875" style="1" customWidth="1"/>
    <col min="13073" max="13073" width="14.69921875" style="1" customWidth="1"/>
    <col min="13074" max="13074" width="11.09765625" style="1" bestFit="1" customWidth="1"/>
    <col min="13075" max="13312" width="10.19921875" style="1"/>
    <col min="13313" max="13313" width="3.19921875" style="1" customWidth="1"/>
    <col min="13314" max="13314" width="39.8984375" style="1" bestFit="1" customWidth="1"/>
    <col min="13315" max="13315" width="27" style="1" customWidth="1"/>
    <col min="13316" max="13316" width="7.19921875" style="1" bestFit="1" customWidth="1"/>
    <col min="13317" max="13317" width="12.09765625" style="1" customWidth="1"/>
    <col min="13318" max="13318" width="10.69921875" style="1" customWidth="1"/>
    <col min="13319" max="13319" width="11.3984375" style="1" bestFit="1" customWidth="1"/>
    <col min="13320" max="13320" width="10.69921875" style="1" customWidth="1"/>
    <col min="13321" max="13322" width="0" style="1" hidden="1" customWidth="1"/>
    <col min="13323" max="13324" width="9.3984375" style="1" customWidth="1"/>
    <col min="13325" max="13325" width="11.3984375" style="1" bestFit="1" customWidth="1"/>
    <col min="13326" max="13326" width="10.69921875" style="1" customWidth="1"/>
    <col min="13327" max="13327" width="11.3984375" style="1" bestFit="1" customWidth="1"/>
    <col min="13328" max="13328" width="10.19921875" style="1" customWidth="1"/>
    <col min="13329" max="13329" width="14.69921875" style="1" customWidth="1"/>
    <col min="13330" max="13330" width="11.09765625" style="1" bestFit="1" customWidth="1"/>
    <col min="13331" max="13568" width="10.19921875" style="1"/>
    <col min="13569" max="13569" width="3.19921875" style="1" customWidth="1"/>
    <col min="13570" max="13570" width="39.8984375" style="1" bestFit="1" customWidth="1"/>
    <col min="13571" max="13571" width="27" style="1" customWidth="1"/>
    <col min="13572" max="13572" width="7.19921875" style="1" bestFit="1" customWidth="1"/>
    <col min="13573" max="13573" width="12.09765625" style="1" customWidth="1"/>
    <col min="13574" max="13574" width="10.69921875" style="1" customWidth="1"/>
    <col min="13575" max="13575" width="11.3984375" style="1" bestFit="1" customWidth="1"/>
    <col min="13576" max="13576" width="10.69921875" style="1" customWidth="1"/>
    <col min="13577" max="13578" width="0" style="1" hidden="1" customWidth="1"/>
    <col min="13579" max="13580" width="9.3984375" style="1" customWidth="1"/>
    <col min="13581" max="13581" width="11.3984375" style="1" bestFit="1" customWidth="1"/>
    <col min="13582" max="13582" width="10.69921875" style="1" customWidth="1"/>
    <col min="13583" max="13583" width="11.3984375" style="1" bestFit="1" customWidth="1"/>
    <col min="13584" max="13584" width="10.19921875" style="1" customWidth="1"/>
    <col min="13585" max="13585" width="14.69921875" style="1" customWidth="1"/>
    <col min="13586" max="13586" width="11.09765625" style="1" bestFit="1" customWidth="1"/>
    <col min="13587" max="13824" width="10.19921875" style="1"/>
    <col min="13825" max="13825" width="3.19921875" style="1" customWidth="1"/>
    <col min="13826" max="13826" width="39.8984375" style="1" bestFit="1" customWidth="1"/>
    <col min="13827" max="13827" width="27" style="1" customWidth="1"/>
    <col min="13828" max="13828" width="7.19921875" style="1" bestFit="1" customWidth="1"/>
    <col min="13829" max="13829" width="12.09765625" style="1" customWidth="1"/>
    <col min="13830" max="13830" width="10.69921875" style="1" customWidth="1"/>
    <col min="13831" max="13831" width="11.3984375" style="1" bestFit="1" customWidth="1"/>
    <col min="13832" max="13832" width="10.69921875" style="1" customWidth="1"/>
    <col min="13833" max="13834" width="0" style="1" hidden="1" customWidth="1"/>
    <col min="13835" max="13836" width="9.3984375" style="1" customWidth="1"/>
    <col min="13837" max="13837" width="11.3984375" style="1" bestFit="1" customWidth="1"/>
    <col min="13838" max="13838" width="10.69921875" style="1" customWidth="1"/>
    <col min="13839" max="13839" width="11.3984375" style="1" bestFit="1" customWidth="1"/>
    <col min="13840" max="13840" width="10.19921875" style="1" customWidth="1"/>
    <col min="13841" max="13841" width="14.69921875" style="1" customWidth="1"/>
    <col min="13842" max="13842" width="11.09765625" style="1" bestFit="1" customWidth="1"/>
    <col min="13843" max="14080" width="10.19921875" style="1"/>
    <col min="14081" max="14081" width="3.19921875" style="1" customWidth="1"/>
    <col min="14082" max="14082" width="39.8984375" style="1" bestFit="1" customWidth="1"/>
    <col min="14083" max="14083" width="27" style="1" customWidth="1"/>
    <col min="14084" max="14084" width="7.19921875" style="1" bestFit="1" customWidth="1"/>
    <col min="14085" max="14085" width="12.09765625" style="1" customWidth="1"/>
    <col min="14086" max="14086" width="10.69921875" style="1" customWidth="1"/>
    <col min="14087" max="14087" width="11.3984375" style="1" bestFit="1" customWidth="1"/>
    <col min="14088" max="14088" width="10.69921875" style="1" customWidth="1"/>
    <col min="14089" max="14090" width="0" style="1" hidden="1" customWidth="1"/>
    <col min="14091" max="14092" width="9.3984375" style="1" customWidth="1"/>
    <col min="14093" max="14093" width="11.3984375" style="1" bestFit="1" customWidth="1"/>
    <col min="14094" max="14094" width="10.69921875" style="1" customWidth="1"/>
    <col min="14095" max="14095" width="11.3984375" style="1" bestFit="1" customWidth="1"/>
    <col min="14096" max="14096" width="10.19921875" style="1" customWidth="1"/>
    <col min="14097" max="14097" width="14.69921875" style="1" customWidth="1"/>
    <col min="14098" max="14098" width="11.09765625" style="1" bestFit="1" customWidth="1"/>
    <col min="14099" max="14336" width="10.19921875" style="1"/>
    <col min="14337" max="14337" width="3.19921875" style="1" customWidth="1"/>
    <col min="14338" max="14338" width="39.8984375" style="1" bestFit="1" customWidth="1"/>
    <col min="14339" max="14339" width="27" style="1" customWidth="1"/>
    <col min="14340" max="14340" width="7.19921875" style="1" bestFit="1" customWidth="1"/>
    <col min="14341" max="14341" width="12.09765625" style="1" customWidth="1"/>
    <col min="14342" max="14342" width="10.69921875" style="1" customWidth="1"/>
    <col min="14343" max="14343" width="11.3984375" style="1" bestFit="1" customWidth="1"/>
    <col min="14344" max="14344" width="10.69921875" style="1" customWidth="1"/>
    <col min="14345" max="14346" width="0" style="1" hidden="1" customWidth="1"/>
    <col min="14347" max="14348" width="9.3984375" style="1" customWidth="1"/>
    <col min="14349" max="14349" width="11.3984375" style="1" bestFit="1" customWidth="1"/>
    <col min="14350" max="14350" width="10.69921875" style="1" customWidth="1"/>
    <col min="14351" max="14351" width="11.3984375" style="1" bestFit="1" customWidth="1"/>
    <col min="14352" max="14352" width="10.19921875" style="1" customWidth="1"/>
    <col min="14353" max="14353" width="14.69921875" style="1" customWidth="1"/>
    <col min="14354" max="14354" width="11.09765625" style="1" bestFit="1" customWidth="1"/>
    <col min="14355" max="14592" width="10.19921875" style="1"/>
    <col min="14593" max="14593" width="3.19921875" style="1" customWidth="1"/>
    <col min="14594" max="14594" width="39.8984375" style="1" bestFit="1" customWidth="1"/>
    <col min="14595" max="14595" width="27" style="1" customWidth="1"/>
    <col min="14596" max="14596" width="7.19921875" style="1" bestFit="1" customWidth="1"/>
    <col min="14597" max="14597" width="12.09765625" style="1" customWidth="1"/>
    <col min="14598" max="14598" width="10.69921875" style="1" customWidth="1"/>
    <col min="14599" max="14599" width="11.3984375" style="1" bestFit="1" customWidth="1"/>
    <col min="14600" max="14600" width="10.69921875" style="1" customWidth="1"/>
    <col min="14601" max="14602" width="0" style="1" hidden="1" customWidth="1"/>
    <col min="14603" max="14604" width="9.3984375" style="1" customWidth="1"/>
    <col min="14605" max="14605" width="11.3984375" style="1" bestFit="1" customWidth="1"/>
    <col min="14606" max="14606" width="10.69921875" style="1" customWidth="1"/>
    <col min="14607" max="14607" width="11.3984375" style="1" bestFit="1" customWidth="1"/>
    <col min="14608" max="14608" width="10.19921875" style="1" customWidth="1"/>
    <col min="14609" max="14609" width="14.69921875" style="1" customWidth="1"/>
    <col min="14610" max="14610" width="11.09765625" style="1" bestFit="1" customWidth="1"/>
    <col min="14611" max="14848" width="10.19921875" style="1"/>
    <col min="14849" max="14849" width="3.19921875" style="1" customWidth="1"/>
    <col min="14850" max="14850" width="39.8984375" style="1" bestFit="1" customWidth="1"/>
    <col min="14851" max="14851" width="27" style="1" customWidth="1"/>
    <col min="14852" max="14852" width="7.19921875" style="1" bestFit="1" customWidth="1"/>
    <col min="14853" max="14853" width="12.09765625" style="1" customWidth="1"/>
    <col min="14854" max="14854" width="10.69921875" style="1" customWidth="1"/>
    <col min="14855" max="14855" width="11.3984375" style="1" bestFit="1" customWidth="1"/>
    <col min="14856" max="14856" width="10.69921875" style="1" customWidth="1"/>
    <col min="14857" max="14858" width="0" style="1" hidden="1" customWidth="1"/>
    <col min="14859" max="14860" width="9.3984375" style="1" customWidth="1"/>
    <col min="14861" max="14861" width="11.3984375" style="1" bestFit="1" customWidth="1"/>
    <col min="14862" max="14862" width="10.69921875" style="1" customWidth="1"/>
    <col min="14863" max="14863" width="11.3984375" style="1" bestFit="1" customWidth="1"/>
    <col min="14864" max="14864" width="10.19921875" style="1" customWidth="1"/>
    <col min="14865" max="14865" width="14.69921875" style="1" customWidth="1"/>
    <col min="14866" max="14866" width="11.09765625" style="1" bestFit="1" customWidth="1"/>
    <col min="14867" max="15104" width="10.19921875" style="1"/>
    <col min="15105" max="15105" width="3.19921875" style="1" customWidth="1"/>
    <col min="15106" max="15106" width="39.8984375" style="1" bestFit="1" customWidth="1"/>
    <col min="15107" max="15107" width="27" style="1" customWidth="1"/>
    <col min="15108" max="15108" width="7.19921875" style="1" bestFit="1" customWidth="1"/>
    <col min="15109" max="15109" width="12.09765625" style="1" customWidth="1"/>
    <col min="15110" max="15110" width="10.69921875" style="1" customWidth="1"/>
    <col min="15111" max="15111" width="11.3984375" style="1" bestFit="1" customWidth="1"/>
    <col min="15112" max="15112" width="10.69921875" style="1" customWidth="1"/>
    <col min="15113" max="15114" width="0" style="1" hidden="1" customWidth="1"/>
    <col min="15115" max="15116" width="9.3984375" style="1" customWidth="1"/>
    <col min="15117" max="15117" width="11.3984375" style="1" bestFit="1" customWidth="1"/>
    <col min="15118" max="15118" width="10.69921875" style="1" customWidth="1"/>
    <col min="15119" max="15119" width="11.3984375" style="1" bestFit="1" customWidth="1"/>
    <col min="15120" max="15120" width="10.19921875" style="1" customWidth="1"/>
    <col min="15121" max="15121" width="14.69921875" style="1" customWidth="1"/>
    <col min="15122" max="15122" width="11.09765625" style="1" bestFit="1" customWidth="1"/>
    <col min="15123" max="15360" width="10.19921875" style="1"/>
    <col min="15361" max="15361" width="3.19921875" style="1" customWidth="1"/>
    <col min="15362" max="15362" width="39.8984375" style="1" bestFit="1" customWidth="1"/>
    <col min="15363" max="15363" width="27" style="1" customWidth="1"/>
    <col min="15364" max="15364" width="7.19921875" style="1" bestFit="1" customWidth="1"/>
    <col min="15365" max="15365" width="12.09765625" style="1" customWidth="1"/>
    <col min="15366" max="15366" width="10.69921875" style="1" customWidth="1"/>
    <col min="15367" max="15367" width="11.3984375" style="1" bestFit="1" customWidth="1"/>
    <col min="15368" max="15368" width="10.69921875" style="1" customWidth="1"/>
    <col min="15369" max="15370" width="0" style="1" hidden="1" customWidth="1"/>
    <col min="15371" max="15372" width="9.3984375" style="1" customWidth="1"/>
    <col min="15373" max="15373" width="11.3984375" style="1" bestFit="1" customWidth="1"/>
    <col min="15374" max="15374" width="10.69921875" style="1" customWidth="1"/>
    <col min="15375" max="15375" width="11.3984375" style="1" bestFit="1" customWidth="1"/>
    <col min="15376" max="15376" width="10.19921875" style="1" customWidth="1"/>
    <col min="15377" max="15377" width="14.69921875" style="1" customWidth="1"/>
    <col min="15378" max="15378" width="11.09765625" style="1" bestFit="1" customWidth="1"/>
    <col min="15379" max="15616" width="10.19921875" style="1"/>
    <col min="15617" max="15617" width="3.19921875" style="1" customWidth="1"/>
    <col min="15618" max="15618" width="39.8984375" style="1" bestFit="1" customWidth="1"/>
    <col min="15619" max="15619" width="27" style="1" customWidth="1"/>
    <col min="15620" max="15620" width="7.19921875" style="1" bestFit="1" customWidth="1"/>
    <col min="15621" max="15621" width="12.09765625" style="1" customWidth="1"/>
    <col min="15622" max="15622" width="10.69921875" style="1" customWidth="1"/>
    <col min="15623" max="15623" width="11.3984375" style="1" bestFit="1" customWidth="1"/>
    <col min="15624" max="15624" width="10.69921875" style="1" customWidth="1"/>
    <col min="15625" max="15626" width="0" style="1" hidden="1" customWidth="1"/>
    <col min="15627" max="15628" width="9.3984375" style="1" customWidth="1"/>
    <col min="15629" max="15629" width="11.3984375" style="1" bestFit="1" customWidth="1"/>
    <col min="15630" max="15630" width="10.69921875" style="1" customWidth="1"/>
    <col min="15631" max="15631" width="11.3984375" style="1" bestFit="1" customWidth="1"/>
    <col min="15632" max="15632" width="10.19921875" style="1" customWidth="1"/>
    <col min="15633" max="15633" width="14.69921875" style="1" customWidth="1"/>
    <col min="15634" max="15634" width="11.09765625" style="1" bestFit="1" customWidth="1"/>
    <col min="15635" max="15872" width="10.19921875" style="1"/>
    <col min="15873" max="15873" width="3.19921875" style="1" customWidth="1"/>
    <col min="15874" max="15874" width="39.8984375" style="1" bestFit="1" customWidth="1"/>
    <col min="15875" max="15875" width="27" style="1" customWidth="1"/>
    <col min="15876" max="15876" width="7.19921875" style="1" bestFit="1" customWidth="1"/>
    <col min="15877" max="15877" width="12.09765625" style="1" customWidth="1"/>
    <col min="15878" max="15878" width="10.69921875" style="1" customWidth="1"/>
    <col min="15879" max="15879" width="11.3984375" style="1" bestFit="1" customWidth="1"/>
    <col min="15880" max="15880" width="10.69921875" style="1" customWidth="1"/>
    <col min="15881" max="15882" width="0" style="1" hidden="1" customWidth="1"/>
    <col min="15883" max="15884" width="9.3984375" style="1" customWidth="1"/>
    <col min="15885" max="15885" width="11.3984375" style="1" bestFit="1" customWidth="1"/>
    <col min="15886" max="15886" width="10.69921875" style="1" customWidth="1"/>
    <col min="15887" max="15887" width="11.3984375" style="1" bestFit="1" customWidth="1"/>
    <col min="15888" max="15888" width="10.19921875" style="1" customWidth="1"/>
    <col min="15889" max="15889" width="14.69921875" style="1" customWidth="1"/>
    <col min="15890" max="15890" width="11.09765625" style="1" bestFit="1" customWidth="1"/>
    <col min="15891" max="16128" width="10.19921875" style="1"/>
    <col min="16129" max="16129" width="3.19921875" style="1" customWidth="1"/>
    <col min="16130" max="16130" width="39.8984375" style="1" bestFit="1" customWidth="1"/>
    <col min="16131" max="16131" width="27" style="1" customWidth="1"/>
    <col min="16132" max="16132" width="7.19921875" style="1" bestFit="1" customWidth="1"/>
    <col min="16133" max="16133" width="12.09765625" style="1" customWidth="1"/>
    <col min="16134" max="16134" width="10.69921875" style="1" customWidth="1"/>
    <col min="16135" max="16135" width="11.3984375" style="1" bestFit="1" customWidth="1"/>
    <col min="16136" max="16136" width="10.69921875" style="1" customWidth="1"/>
    <col min="16137" max="16138" width="0" style="1" hidden="1" customWidth="1"/>
    <col min="16139" max="16140" width="9.3984375" style="1" customWidth="1"/>
    <col min="16141" max="16141" width="11.3984375" style="1" bestFit="1" customWidth="1"/>
    <col min="16142" max="16142" width="10.69921875" style="1" customWidth="1"/>
    <col min="16143" max="16143" width="11.3984375" style="1" bestFit="1" customWidth="1"/>
    <col min="16144" max="16144" width="10.19921875" style="1" customWidth="1"/>
    <col min="16145" max="16145" width="14.69921875" style="1" customWidth="1"/>
    <col min="16146" max="16146" width="11.09765625" style="1" bestFit="1" customWidth="1"/>
    <col min="16147" max="16384" width="10.19921875" style="1"/>
  </cols>
  <sheetData>
    <row r="1" spans="1:17" ht="16.2" hidden="1" customHeight="1" x14ac:dyDescent="0.25">
      <c r="B1" s="2" t="s">
        <v>0</v>
      </c>
      <c r="C1" s="3" t="s">
        <v>9</v>
      </c>
      <c r="E1" s="93" t="str">
        <f ca="1">SUBSTITUTE(SUBSTITUTE(LEFT(CELL("filename",A1),FIND("]",CELL("filename",A1))),"[",""),"]","")</f>
        <v>\\hgroup.intra\user\fcauet\fr\Documents\Fabrice Cauet\ETUDE FICHIER SUIVI DOSSIER CHANTIER CLIENT\TEST SUIVI 26_11_2018.xlsm</v>
      </c>
      <c r="F1" s="93"/>
      <c r="G1" s="94"/>
      <c r="H1" s="95"/>
      <c r="I1" s="93"/>
      <c r="J1" s="96"/>
    </row>
    <row r="2" spans="1:17" ht="15" hidden="1" customHeight="1" x14ac:dyDescent="0.25">
      <c r="B2" s="2" t="s">
        <v>1</v>
      </c>
      <c r="C2" s="3" t="s">
        <v>77</v>
      </c>
      <c r="E2" s="5"/>
      <c r="F2" s="9">
        <f>VLOOKUP("Total affaire",B17:I120,6,0)</f>
        <v>300000</v>
      </c>
      <c r="G2" s="9"/>
      <c r="H2" s="5"/>
    </row>
    <row r="3" spans="1:17" ht="15" hidden="1" customHeight="1" x14ac:dyDescent="0.25">
      <c r="B3" s="2" t="s">
        <v>4</v>
      </c>
      <c r="C3" s="3" t="s">
        <v>76</v>
      </c>
      <c r="E3" s="5"/>
      <c r="F3" s="9"/>
      <c r="G3" s="9"/>
      <c r="H3" s="5"/>
    </row>
    <row r="4" spans="1:17" ht="15" hidden="1" customHeight="1" x14ac:dyDescent="0.25">
      <c r="B4" s="2" t="s">
        <v>7</v>
      </c>
      <c r="C4" s="3" t="s">
        <v>2</v>
      </c>
      <c r="E4" s="5"/>
      <c r="F4" s="9"/>
      <c r="G4" s="9"/>
      <c r="H4" s="5"/>
    </row>
    <row r="5" spans="1:17" ht="15" hidden="1" customHeight="1" x14ac:dyDescent="0.25">
      <c r="B5" s="2" t="s">
        <v>8</v>
      </c>
      <c r="C5" s="3" t="s">
        <v>73</v>
      </c>
      <c r="E5" s="5"/>
      <c r="F5" s="9"/>
      <c r="G5" s="9"/>
      <c r="H5" s="5"/>
    </row>
    <row r="6" spans="1:17" ht="15" hidden="1" customHeight="1" x14ac:dyDescent="0.25">
      <c r="B6" s="2" t="s">
        <v>11</v>
      </c>
      <c r="C6" s="3" t="s">
        <v>74</v>
      </c>
      <c r="E6" s="5"/>
      <c r="F6" s="9"/>
      <c r="G6" s="9"/>
      <c r="H6" s="5"/>
    </row>
    <row r="7" spans="1:17" ht="15" hidden="1" customHeight="1" x14ac:dyDescent="0.25">
      <c r="B7" s="2" t="s">
        <v>14</v>
      </c>
      <c r="C7" s="3" t="s">
        <v>5</v>
      </c>
      <c r="E7" s="5"/>
      <c r="F7" s="9"/>
      <c r="G7" s="9"/>
      <c r="H7" s="5"/>
    </row>
    <row r="8" spans="1:17" ht="15" hidden="1" customHeight="1" x14ac:dyDescent="0.25">
      <c r="B8" s="2" t="s">
        <v>16</v>
      </c>
      <c r="C8" s="3" t="s">
        <v>12</v>
      </c>
      <c r="E8" s="5"/>
      <c r="F8" s="9"/>
      <c r="G8" s="9"/>
      <c r="H8" s="5"/>
    </row>
    <row r="9" spans="1:17" ht="15" hidden="1" customHeight="1" x14ac:dyDescent="0.25">
      <c r="B9" s="2" t="s">
        <v>18</v>
      </c>
      <c r="C9" s="10"/>
      <c r="E9" s="5"/>
      <c r="F9" s="82"/>
      <c r="G9" s="9"/>
      <c r="H9" s="5"/>
    </row>
    <row r="10" spans="1:17" ht="15" hidden="1" customHeight="1" x14ac:dyDescent="0.25">
      <c r="B10" s="2" t="s">
        <v>19</v>
      </c>
      <c r="C10" s="10"/>
      <c r="E10" s="5"/>
      <c r="F10" s="9"/>
      <c r="G10" s="9"/>
      <c r="H10" s="5"/>
    </row>
    <row r="11" spans="1:17" ht="15" hidden="1" customHeight="1" thickBot="1" x14ac:dyDescent="0.3">
      <c r="B11" s="2" t="s">
        <v>20</v>
      </c>
      <c r="C11" s="10"/>
      <c r="E11" s="5"/>
      <c r="F11" s="9"/>
      <c r="G11" s="5"/>
      <c r="H11" s="5"/>
    </row>
    <row r="12" spans="1:17" ht="15" customHeight="1" thickBot="1" x14ac:dyDescent="0.3">
      <c r="B12" s="11"/>
      <c r="F12" s="5"/>
      <c r="K12" s="220" t="s">
        <v>69</v>
      </c>
      <c r="L12" s="221"/>
      <c r="M12" s="222"/>
    </row>
    <row r="13" spans="1:17" ht="21.75" customHeight="1" thickBot="1" x14ac:dyDescent="0.3">
      <c r="B13" s="218" t="str">
        <f ca="1">HYPERLINK(E1)</f>
        <v>\\hgroup.intra\user\fcauet\fr\Documents\Fabrice Cauet\ETUDE FICHIER SUIVI DOSSIER CHANTIER CLIENT\TEST SUIVI 26_11_2018.xlsm</v>
      </c>
      <c r="C13" s="219"/>
      <c r="K13" s="223">
        <f>Budgetisation!K16</f>
        <v>221</v>
      </c>
      <c r="L13" s="224"/>
      <c r="M13" s="225"/>
    </row>
    <row r="14" spans="1:17" ht="15" customHeight="1" x14ac:dyDescent="0.25">
      <c r="A14" s="12" t="s">
        <v>62</v>
      </c>
      <c r="B14" s="13"/>
      <c r="C14" s="13"/>
      <c r="D14" s="14" t="s">
        <v>21</v>
      </c>
      <c r="E14" s="81" t="str">
        <f>Budgetisation!E17</f>
        <v>Client</v>
      </c>
      <c r="F14" s="14" t="s">
        <v>22</v>
      </c>
      <c r="G14" s="226"/>
      <c r="H14" s="264"/>
      <c r="I14" s="264"/>
      <c r="J14" s="265"/>
      <c r="K14" s="74" t="s">
        <v>23</v>
      </c>
      <c r="L14" s="266" t="e">
        <f>IF(#REF!="","",#REF!)</f>
        <v>#REF!</v>
      </c>
      <c r="M14" s="267"/>
      <c r="N14" s="15" t="s">
        <v>24</v>
      </c>
      <c r="O14" s="16"/>
      <c r="P14" s="15" t="s">
        <v>25</v>
      </c>
      <c r="Q14" s="16"/>
    </row>
    <row r="15" spans="1:17" ht="8.1" customHeight="1" x14ac:dyDescent="0.25">
      <c r="A15" s="17"/>
      <c r="D15" s="18"/>
    </row>
    <row r="16" spans="1:17" ht="37.5" customHeight="1" x14ac:dyDescent="0.25">
      <c r="A16" s="257" t="s">
        <v>26</v>
      </c>
      <c r="B16" s="258"/>
      <c r="C16" s="19" t="s">
        <v>27</v>
      </c>
      <c r="D16" s="14" t="s">
        <v>28</v>
      </c>
      <c r="E16" s="15" t="s">
        <v>29</v>
      </c>
      <c r="F16" s="20" t="s">
        <v>30</v>
      </c>
      <c r="G16" s="15" t="s">
        <v>31</v>
      </c>
      <c r="H16" s="259" t="s">
        <v>32</v>
      </c>
      <c r="I16" s="260"/>
      <c r="J16" s="260"/>
      <c r="K16" s="260"/>
      <c r="L16" s="261"/>
      <c r="M16" s="262" t="s">
        <v>33</v>
      </c>
      <c r="N16" s="263"/>
      <c r="O16" s="21" t="s">
        <v>34</v>
      </c>
      <c r="P16" s="22" t="s">
        <v>35</v>
      </c>
      <c r="Q16" s="22" t="s">
        <v>36</v>
      </c>
    </row>
    <row r="17" spans="1:19" ht="42" customHeight="1" x14ac:dyDescent="0.25">
      <c r="A17" s="255" t="str">
        <f>Budgetisation!A19</f>
        <v>I</v>
      </c>
      <c r="B17" s="256"/>
      <c r="C17" s="64" t="str">
        <f>Budgetisation!C19</f>
        <v>505-555-18/21</v>
      </c>
      <c r="D17" s="70" t="str">
        <f>Budgetisation!D19</f>
        <v>C</v>
      </c>
      <c r="E17" s="71" t="str">
        <f>Budgetisation!E19</f>
        <v>Client</v>
      </c>
      <c r="F17" s="23" t="str">
        <f>IF(O17="","",1-(O17-G40)/E25)</f>
        <v/>
      </c>
      <c r="G17" s="71" t="str">
        <f>Budgetisation!G19</f>
        <v>B = Moyen</v>
      </c>
      <c r="H17" s="268">
        <f>Budgetisation!H19</f>
        <v>0</v>
      </c>
      <c r="I17" s="269"/>
      <c r="J17" s="269"/>
      <c r="K17" s="269"/>
      <c r="L17" s="270"/>
      <c r="M17" s="271"/>
      <c r="N17" s="272"/>
      <c r="O17" s="24"/>
      <c r="P17" s="23">
        <f>IF(O17="",0,(O17-G62)/G62)</f>
        <v>0</v>
      </c>
      <c r="Q17" s="25" t="e">
        <f>IF((G62*10%-O62-G62*P17)/(J45*(1-K45))&lt;0,0,(G62*10%-O62-G62*P17)/(J45*(1-K45)))</f>
        <v>#VALUE!</v>
      </c>
    </row>
    <row r="18" spans="1:19" ht="8.1" customHeight="1" x14ac:dyDescent="0.25"/>
    <row r="19" spans="1:19" s="28" customFormat="1" ht="42" customHeight="1" x14ac:dyDescent="0.25">
      <c r="A19" s="22" t="s">
        <v>37</v>
      </c>
      <c r="B19" s="22" t="s">
        <v>38</v>
      </c>
      <c r="C19" s="22" t="s">
        <v>39</v>
      </c>
      <c r="D19" s="26" t="s">
        <v>40</v>
      </c>
      <c r="E19" s="20" t="s">
        <v>41</v>
      </c>
      <c r="F19" s="21" t="s">
        <v>42</v>
      </c>
      <c r="G19" s="20" t="s">
        <v>43</v>
      </c>
      <c r="H19" s="20" t="s">
        <v>44</v>
      </c>
      <c r="I19" s="27" t="s">
        <v>45</v>
      </c>
      <c r="J19" s="20" t="s">
        <v>46</v>
      </c>
      <c r="K19" s="21" t="s">
        <v>47</v>
      </c>
      <c r="L19" s="21" t="s">
        <v>48</v>
      </c>
      <c r="M19" s="20" t="s">
        <v>49</v>
      </c>
      <c r="N19" s="20" t="s">
        <v>50</v>
      </c>
      <c r="O19" s="21" t="s">
        <v>51</v>
      </c>
      <c r="P19" s="21" t="str">
        <f>"En % du PV "&amp;P62*100&amp;"%"</f>
        <v>En % du PV 0%</v>
      </c>
      <c r="Q19" s="22" t="s">
        <v>52</v>
      </c>
      <c r="R19" s="83"/>
    </row>
    <row r="20" spans="1:19" ht="15" customHeight="1" x14ac:dyDescent="0.25">
      <c r="A20" s="29">
        <v>1</v>
      </c>
      <c r="B20" s="76"/>
      <c r="C20" s="77"/>
      <c r="D20" s="78"/>
      <c r="E20" s="79"/>
      <c r="F20" s="80"/>
      <c r="G20" s="35" t="str">
        <f>IF(E20="","",E20*(1-F20))</f>
        <v/>
      </c>
      <c r="H20" s="35" t="str">
        <f>IF(G20="","",G20/D20)</f>
        <v/>
      </c>
      <c r="I20" s="36">
        <v>1</v>
      </c>
      <c r="J20" s="35" t="str">
        <f>IF(B20="","",E20/I20)</f>
        <v/>
      </c>
      <c r="K20" s="37">
        <v>0.62</v>
      </c>
      <c r="L20" s="38"/>
      <c r="M20" s="35" t="str">
        <f>IF(B20="","",J20*(1-K20)*(1-L20))</f>
        <v/>
      </c>
      <c r="N20" s="35" t="str">
        <f>IF(B20="","",J20*(1-K20)*7%)</f>
        <v/>
      </c>
      <c r="O20" s="35" t="str">
        <f>IF(AND(B20="",M20="",N20=""),"",G20-M20-N20)</f>
        <v/>
      </c>
      <c r="P20" s="37" t="str">
        <f>IF(G20="","",O20/G20)</f>
        <v/>
      </c>
      <c r="Q20" s="39"/>
    </row>
    <row r="21" spans="1:19" ht="15" customHeight="1" x14ac:dyDescent="0.25">
      <c r="A21" s="29">
        <v>2</v>
      </c>
      <c r="B21" s="76"/>
      <c r="C21" s="76"/>
      <c r="D21" s="78"/>
      <c r="E21" s="79"/>
      <c r="F21" s="80"/>
      <c r="G21" s="35" t="str">
        <f t="shared" ref="G21:G44" si="0">IF(E21="","",E21*(1-F21))</f>
        <v/>
      </c>
      <c r="H21" s="35" t="str">
        <f t="shared" ref="H21:H44" si="1">IF(G21="","",G21/D21)</f>
        <v/>
      </c>
      <c r="I21" s="36">
        <v>1</v>
      </c>
      <c r="J21" s="35" t="str">
        <f t="shared" ref="J21:J44" si="2">IF(B21="","",E21/I21)</f>
        <v/>
      </c>
      <c r="K21" s="37">
        <v>0.62</v>
      </c>
      <c r="L21" s="38"/>
      <c r="M21" s="35" t="str">
        <f t="shared" ref="M21:M44" si="3">IF(B21="","",J21*(1-K21)*(1-L21))</f>
        <v/>
      </c>
      <c r="N21" s="35" t="str">
        <f t="shared" ref="N21:N44" si="4">IF(B21="","",J21*(1-K21)*7%)</f>
        <v/>
      </c>
      <c r="O21" s="35" t="str">
        <f t="shared" ref="O21:O44" si="5">IF(AND(B21="",M21="",N21=""),"",G21-M21-N21)</f>
        <v/>
      </c>
      <c r="P21" s="37" t="str">
        <f t="shared" ref="P21:P44" si="6">IF(G21="","",O21/G21)</f>
        <v/>
      </c>
      <c r="Q21" s="39"/>
    </row>
    <row r="22" spans="1:19" ht="15" customHeight="1" x14ac:dyDescent="0.25">
      <c r="A22" s="29">
        <v>2</v>
      </c>
      <c r="B22" s="76"/>
      <c r="C22" s="76"/>
      <c r="D22" s="78"/>
      <c r="E22" s="79"/>
      <c r="F22" s="80"/>
      <c r="G22" s="35" t="str">
        <f t="shared" si="0"/>
        <v/>
      </c>
      <c r="H22" s="35" t="str">
        <f t="shared" si="1"/>
        <v/>
      </c>
      <c r="I22" s="36">
        <v>1</v>
      </c>
      <c r="J22" s="35" t="str">
        <f t="shared" si="2"/>
        <v/>
      </c>
      <c r="K22" s="37">
        <v>0.62</v>
      </c>
      <c r="L22" s="38"/>
      <c r="M22" s="35" t="str">
        <f t="shared" si="3"/>
        <v/>
      </c>
      <c r="N22" s="35" t="str">
        <f t="shared" si="4"/>
        <v/>
      </c>
      <c r="O22" s="35" t="str">
        <f t="shared" si="5"/>
        <v/>
      </c>
      <c r="P22" s="37" t="str">
        <f t="shared" si="6"/>
        <v/>
      </c>
      <c r="Q22" s="39"/>
      <c r="S22" s="7">
        <f>SUM(L20:L44)</f>
        <v>0</v>
      </c>
    </row>
    <row r="23" spans="1:19" ht="15" customHeight="1" x14ac:dyDescent="0.25">
      <c r="A23" s="29">
        <v>4</v>
      </c>
      <c r="B23" s="76"/>
      <c r="C23" s="77"/>
      <c r="D23" s="78"/>
      <c r="E23" s="79"/>
      <c r="F23" s="80"/>
      <c r="G23" s="35" t="str">
        <f t="shared" si="0"/>
        <v/>
      </c>
      <c r="H23" s="35" t="str">
        <f t="shared" si="1"/>
        <v/>
      </c>
      <c r="I23" s="36">
        <v>1</v>
      </c>
      <c r="J23" s="35" t="str">
        <f t="shared" si="2"/>
        <v/>
      </c>
      <c r="K23" s="37">
        <v>0.62</v>
      </c>
      <c r="L23" s="38"/>
      <c r="M23" s="35" t="str">
        <f t="shared" si="3"/>
        <v/>
      </c>
      <c r="N23" s="35" t="str">
        <f t="shared" si="4"/>
        <v/>
      </c>
      <c r="O23" s="35" t="str">
        <f t="shared" si="5"/>
        <v/>
      </c>
      <c r="P23" s="37" t="str">
        <f t="shared" si="6"/>
        <v/>
      </c>
      <c r="Q23" s="39"/>
    </row>
    <row r="24" spans="1:19" ht="15" customHeight="1" x14ac:dyDescent="0.25">
      <c r="A24" s="29">
        <v>4</v>
      </c>
      <c r="B24" s="76"/>
      <c r="C24" s="77"/>
      <c r="D24" s="78"/>
      <c r="E24" s="79"/>
      <c r="F24" s="80"/>
      <c r="G24" s="35" t="str">
        <f t="shared" si="0"/>
        <v/>
      </c>
      <c r="H24" s="35" t="str">
        <f t="shared" si="1"/>
        <v/>
      </c>
      <c r="I24" s="36">
        <v>1</v>
      </c>
      <c r="J24" s="35" t="str">
        <f t="shared" si="2"/>
        <v/>
      </c>
      <c r="K24" s="37">
        <v>0.62</v>
      </c>
      <c r="L24" s="38"/>
      <c r="M24" s="35" t="str">
        <f t="shared" si="3"/>
        <v/>
      </c>
      <c r="N24" s="35" t="str">
        <f t="shared" si="4"/>
        <v/>
      </c>
      <c r="O24" s="35" t="str">
        <f t="shared" si="5"/>
        <v/>
      </c>
      <c r="P24" s="37" t="str">
        <f t="shared" si="6"/>
        <v/>
      </c>
      <c r="Q24" s="39"/>
    </row>
    <row r="25" spans="1:19" ht="15" customHeight="1" x14ac:dyDescent="0.25">
      <c r="A25" s="29">
        <v>6</v>
      </c>
      <c r="B25" s="76"/>
      <c r="C25" s="77"/>
      <c r="D25" s="78"/>
      <c r="E25" s="79"/>
      <c r="F25" s="80"/>
      <c r="G25" s="35" t="str">
        <f t="shared" si="0"/>
        <v/>
      </c>
      <c r="H25" s="35" t="str">
        <f t="shared" si="1"/>
        <v/>
      </c>
      <c r="I25" s="36">
        <v>1</v>
      </c>
      <c r="J25" s="35" t="str">
        <f t="shared" si="2"/>
        <v/>
      </c>
      <c r="K25" s="37">
        <v>0.6</v>
      </c>
      <c r="L25" s="38"/>
      <c r="M25" s="35" t="str">
        <f t="shared" si="3"/>
        <v/>
      </c>
      <c r="N25" s="35" t="str">
        <f t="shared" si="4"/>
        <v/>
      </c>
      <c r="O25" s="35" t="str">
        <f t="shared" si="5"/>
        <v/>
      </c>
      <c r="P25" s="37" t="str">
        <f t="shared" si="6"/>
        <v/>
      </c>
      <c r="Q25" s="39"/>
    </row>
    <row r="26" spans="1:19" ht="15" customHeight="1" x14ac:dyDescent="0.25">
      <c r="A26" s="29">
        <v>7</v>
      </c>
      <c r="B26" s="76"/>
      <c r="C26" s="77"/>
      <c r="D26" s="78"/>
      <c r="E26" s="79"/>
      <c r="F26" s="80"/>
      <c r="G26" s="35" t="str">
        <f t="shared" si="0"/>
        <v/>
      </c>
      <c r="H26" s="35" t="str">
        <f t="shared" si="1"/>
        <v/>
      </c>
      <c r="I26" s="36">
        <v>1</v>
      </c>
      <c r="J26" s="35" t="str">
        <f t="shared" si="2"/>
        <v/>
      </c>
      <c r="K26" s="37">
        <v>0.6</v>
      </c>
      <c r="L26" s="38"/>
      <c r="M26" s="35" t="str">
        <f t="shared" si="3"/>
        <v/>
      </c>
      <c r="N26" s="35" t="str">
        <f t="shared" si="4"/>
        <v/>
      </c>
      <c r="O26" s="35" t="str">
        <f t="shared" si="5"/>
        <v/>
      </c>
      <c r="P26" s="37" t="str">
        <f t="shared" si="6"/>
        <v/>
      </c>
      <c r="Q26" s="40"/>
    </row>
    <row r="27" spans="1:19" ht="15" customHeight="1" x14ac:dyDescent="0.25">
      <c r="A27" s="29">
        <v>8</v>
      </c>
      <c r="B27" s="76"/>
      <c r="C27" s="76"/>
      <c r="D27" s="78"/>
      <c r="E27" s="79"/>
      <c r="F27" s="80"/>
      <c r="G27" s="35" t="str">
        <f t="shared" si="0"/>
        <v/>
      </c>
      <c r="H27" s="35" t="str">
        <f t="shared" si="1"/>
        <v/>
      </c>
      <c r="I27" s="36">
        <v>1</v>
      </c>
      <c r="J27" s="35" t="str">
        <f t="shared" si="2"/>
        <v/>
      </c>
      <c r="K27" s="37">
        <v>0.6</v>
      </c>
      <c r="L27" s="38"/>
      <c r="M27" s="35" t="str">
        <f t="shared" si="3"/>
        <v/>
      </c>
      <c r="N27" s="35" t="str">
        <f t="shared" si="4"/>
        <v/>
      </c>
      <c r="O27" s="35" t="str">
        <f t="shared" si="5"/>
        <v/>
      </c>
      <c r="P27" s="37" t="str">
        <f t="shared" si="6"/>
        <v/>
      </c>
      <c r="Q27" s="40"/>
    </row>
    <row r="28" spans="1:19" ht="15" customHeight="1" x14ac:dyDescent="0.25">
      <c r="A28" s="29">
        <v>9</v>
      </c>
      <c r="B28" s="76"/>
      <c r="C28" s="77"/>
      <c r="D28" s="78"/>
      <c r="E28" s="79"/>
      <c r="F28" s="80"/>
      <c r="G28" s="35" t="str">
        <f t="shared" si="0"/>
        <v/>
      </c>
      <c r="H28" s="35" t="str">
        <f t="shared" si="1"/>
        <v/>
      </c>
      <c r="I28" s="36">
        <v>1</v>
      </c>
      <c r="J28" s="35" t="str">
        <f t="shared" si="2"/>
        <v/>
      </c>
      <c r="K28" s="37">
        <v>0.6</v>
      </c>
      <c r="L28" s="38"/>
      <c r="M28" s="35" t="str">
        <f t="shared" si="3"/>
        <v/>
      </c>
      <c r="N28" s="35" t="str">
        <f t="shared" si="4"/>
        <v/>
      </c>
      <c r="O28" s="35" t="str">
        <f t="shared" si="5"/>
        <v/>
      </c>
      <c r="P28" s="37" t="str">
        <f t="shared" si="6"/>
        <v/>
      </c>
      <c r="Q28" s="40"/>
    </row>
    <row r="29" spans="1:19" ht="15" customHeight="1" x14ac:dyDescent="0.25">
      <c r="A29" s="29">
        <v>10</v>
      </c>
      <c r="B29" s="76"/>
      <c r="C29" s="77"/>
      <c r="D29" s="78"/>
      <c r="E29" s="79"/>
      <c r="F29" s="80"/>
      <c r="G29" s="35" t="str">
        <f t="shared" si="0"/>
        <v/>
      </c>
      <c r="H29" s="35" t="str">
        <f t="shared" si="1"/>
        <v/>
      </c>
      <c r="I29" s="36">
        <v>1</v>
      </c>
      <c r="J29" s="35" t="str">
        <f t="shared" si="2"/>
        <v/>
      </c>
      <c r="K29" s="37">
        <v>0.6</v>
      </c>
      <c r="L29" s="38"/>
      <c r="M29" s="35" t="str">
        <f t="shared" si="3"/>
        <v/>
      </c>
      <c r="N29" s="35" t="str">
        <f t="shared" si="4"/>
        <v/>
      </c>
      <c r="O29" s="35" t="str">
        <f t="shared" si="5"/>
        <v/>
      </c>
      <c r="P29" s="37" t="str">
        <f t="shared" si="6"/>
        <v/>
      </c>
      <c r="Q29" s="40"/>
    </row>
    <row r="30" spans="1:19" ht="15" customHeight="1" x14ac:dyDescent="0.25">
      <c r="A30" s="29">
        <v>11</v>
      </c>
      <c r="B30" s="76"/>
      <c r="C30" s="77"/>
      <c r="D30" s="78"/>
      <c r="E30" s="79"/>
      <c r="F30" s="80"/>
      <c r="G30" s="35" t="str">
        <f t="shared" si="0"/>
        <v/>
      </c>
      <c r="H30" s="35" t="str">
        <f t="shared" si="1"/>
        <v/>
      </c>
      <c r="I30" s="36">
        <v>1</v>
      </c>
      <c r="J30" s="35" t="str">
        <f t="shared" si="2"/>
        <v/>
      </c>
      <c r="K30" s="37">
        <v>0.6</v>
      </c>
      <c r="L30" s="38"/>
      <c r="M30" s="35" t="str">
        <f t="shared" si="3"/>
        <v/>
      </c>
      <c r="N30" s="35" t="str">
        <f t="shared" si="4"/>
        <v/>
      </c>
      <c r="O30" s="35" t="str">
        <f t="shared" si="5"/>
        <v/>
      </c>
      <c r="P30" s="37" t="str">
        <f t="shared" si="6"/>
        <v/>
      </c>
      <c r="Q30" s="40"/>
    </row>
    <row r="31" spans="1:19" ht="15" customHeight="1" x14ac:dyDescent="0.25">
      <c r="A31" s="29">
        <v>12</v>
      </c>
      <c r="B31" s="76"/>
      <c r="C31" s="77"/>
      <c r="D31" s="78"/>
      <c r="E31" s="79"/>
      <c r="F31" s="80"/>
      <c r="G31" s="35" t="str">
        <f t="shared" si="0"/>
        <v/>
      </c>
      <c r="H31" s="35" t="str">
        <f t="shared" si="1"/>
        <v/>
      </c>
      <c r="I31" s="36">
        <v>1</v>
      </c>
      <c r="J31" s="35" t="str">
        <f t="shared" si="2"/>
        <v/>
      </c>
      <c r="K31" s="37">
        <v>0.6</v>
      </c>
      <c r="L31" s="38"/>
      <c r="M31" s="35" t="str">
        <f t="shared" si="3"/>
        <v/>
      </c>
      <c r="N31" s="35" t="str">
        <f t="shared" si="4"/>
        <v/>
      </c>
      <c r="O31" s="35" t="str">
        <f t="shared" si="5"/>
        <v/>
      </c>
      <c r="P31" s="37" t="str">
        <f t="shared" si="6"/>
        <v/>
      </c>
      <c r="Q31" s="40"/>
    </row>
    <row r="32" spans="1:19" ht="15" customHeight="1" x14ac:dyDescent="0.25">
      <c r="A32" s="29">
        <v>13</v>
      </c>
      <c r="B32" s="76"/>
      <c r="C32" s="77"/>
      <c r="D32" s="78"/>
      <c r="E32" s="79"/>
      <c r="F32" s="80"/>
      <c r="G32" s="35" t="str">
        <f t="shared" si="0"/>
        <v/>
      </c>
      <c r="H32" s="35" t="str">
        <f t="shared" si="1"/>
        <v/>
      </c>
      <c r="I32" s="36">
        <v>1</v>
      </c>
      <c r="J32" s="35" t="str">
        <f t="shared" si="2"/>
        <v/>
      </c>
      <c r="K32" s="37">
        <v>0.6</v>
      </c>
      <c r="L32" s="38"/>
      <c r="M32" s="35" t="str">
        <f t="shared" si="3"/>
        <v/>
      </c>
      <c r="N32" s="35" t="str">
        <f t="shared" si="4"/>
        <v/>
      </c>
      <c r="O32" s="35" t="str">
        <f t="shared" si="5"/>
        <v/>
      </c>
      <c r="P32" s="37" t="str">
        <f t="shared" si="6"/>
        <v/>
      </c>
      <c r="Q32" s="40"/>
    </row>
    <row r="33" spans="1:24" ht="15" customHeight="1" x14ac:dyDescent="0.25">
      <c r="A33" s="29">
        <v>14</v>
      </c>
      <c r="B33" s="30"/>
      <c r="C33" s="30"/>
      <c r="D33" s="32"/>
      <c r="E33" s="33"/>
      <c r="F33" s="34"/>
      <c r="G33" s="35" t="str">
        <f t="shared" si="0"/>
        <v/>
      </c>
      <c r="H33" s="35" t="str">
        <f t="shared" si="1"/>
        <v/>
      </c>
      <c r="I33" s="36" t="s">
        <v>67</v>
      </c>
      <c r="J33" s="35" t="str">
        <f t="shared" si="2"/>
        <v/>
      </c>
      <c r="K33" s="37" t="s">
        <v>67</v>
      </c>
      <c r="L33" s="38"/>
      <c r="M33" s="35" t="str">
        <f t="shared" si="3"/>
        <v/>
      </c>
      <c r="N33" s="35" t="str">
        <f t="shared" si="4"/>
        <v/>
      </c>
      <c r="O33" s="35" t="str">
        <f t="shared" si="5"/>
        <v/>
      </c>
      <c r="P33" s="37" t="str">
        <f t="shared" si="6"/>
        <v/>
      </c>
      <c r="Q33" s="40"/>
    </row>
    <row r="34" spans="1:24" ht="15" customHeight="1" x14ac:dyDescent="0.25">
      <c r="A34" s="29">
        <v>15</v>
      </c>
      <c r="B34" s="30"/>
      <c r="C34" s="31"/>
      <c r="D34" s="32"/>
      <c r="E34" s="33"/>
      <c r="F34" s="34"/>
      <c r="G34" s="35" t="str">
        <f t="shared" si="0"/>
        <v/>
      </c>
      <c r="H34" s="35" t="str">
        <f t="shared" si="1"/>
        <v/>
      </c>
      <c r="I34" s="36" t="s">
        <v>67</v>
      </c>
      <c r="J34" s="35" t="str">
        <f t="shared" si="2"/>
        <v/>
      </c>
      <c r="K34" s="37" t="s">
        <v>67</v>
      </c>
      <c r="L34" s="38"/>
      <c r="M34" s="35" t="str">
        <f t="shared" si="3"/>
        <v/>
      </c>
      <c r="N34" s="35" t="str">
        <f t="shared" si="4"/>
        <v/>
      </c>
      <c r="O34" s="35" t="str">
        <f t="shared" si="5"/>
        <v/>
      </c>
      <c r="P34" s="37" t="str">
        <f t="shared" si="6"/>
        <v/>
      </c>
      <c r="Q34" s="40"/>
    </row>
    <row r="35" spans="1:24" ht="15" customHeight="1" x14ac:dyDescent="0.25">
      <c r="A35" s="29">
        <v>16</v>
      </c>
      <c r="B35" s="30"/>
      <c r="C35" s="31"/>
      <c r="D35" s="32"/>
      <c r="E35" s="33"/>
      <c r="F35" s="34"/>
      <c r="G35" s="35" t="str">
        <f t="shared" si="0"/>
        <v/>
      </c>
      <c r="H35" s="35" t="str">
        <f t="shared" si="1"/>
        <v/>
      </c>
      <c r="I35" s="36" t="s">
        <v>67</v>
      </c>
      <c r="J35" s="35" t="str">
        <f t="shared" si="2"/>
        <v/>
      </c>
      <c r="K35" s="37" t="s">
        <v>67</v>
      </c>
      <c r="L35" s="38"/>
      <c r="M35" s="35" t="str">
        <f t="shared" si="3"/>
        <v/>
      </c>
      <c r="N35" s="35" t="str">
        <f t="shared" si="4"/>
        <v/>
      </c>
      <c r="O35" s="35" t="str">
        <f t="shared" si="5"/>
        <v/>
      </c>
      <c r="P35" s="37" t="str">
        <f t="shared" si="6"/>
        <v/>
      </c>
      <c r="Q35" s="40"/>
    </row>
    <row r="36" spans="1:24" ht="15" customHeight="1" x14ac:dyDescent="0.25">
      <c r="A36" s="29">
        <v>17</v>
      </c>
      <c r="B36" s="30"/>
      <c r="C36" s="31"/>
      <c r="D36" s="32"/>
      <c r="E36" s="33"/>
      <c r="F36" s="34"/>
      <c r="G36" s="35" t="str">
        <f t="shared" si="0"/>
        <v/>
      </c>
      <c r="H36" s="35" t="str">
        <f t="shared" si="1"/>
        <v/>
      </c>
      <c r="I36" s="36" t="s">
        <v>67</v>
      </c>
      <c r="J36" s="35" t="str">
        <f t="shared" si="2"/>
        <v/>
      </c>
      <c r="K36" s="37" t="s">
        <v>67</v>
      </c>
      <c r="L36" s="38"/>
      <c r="M36" s="35" t="str">
        <f t="shared" si="3"/>
        <v/>
      </c>
      <c r="N36" s="35" t="str">
        <f t="shared" si="4"/>
        <v/>
      </c>
      <c r="O36" s="35" t="str">
        <f t="shared" si="5"/>
        <v/>
      </c>
      <c r="P36" s="37" t="str">
        <f t="shared" si="6"/>
        <v/>
      </c>
      <c r="Q36" s="40"/>
    </row>
    <row r="37" spans="1:24" ht="15" customHeight="1" x14ac:dyDescent="0.25">
      <c r="A37" s="29">
        <v>18</v>
      </c>
      <c r="B37" s="30"/>
      <c r="C37" s="31"/>
      <c r="D37" s="32"/>
      <c r="E37" s="33"/>
      <c r="F37" s="34"/>
      <c r="G37" s="35" t="str">
        <f t="shared" si="0"/>
        <v/>
      </c>
      <c r="H37" s="35" t="str">
        <f t="shared" si="1"/>
        <v/>
      </c>
      <c r="I37" s="36" t="s">
        <v>67</v>
      </c>
      <c r="J37" s="35" t="str">
        <f t="shared" si="2"/>
        <v/>
      </c>
      <c r="K37" s="37" t="s">
        <v>67</v>
      </c>
      <c r="L37" s="38"/>
      <c r="M37" s="35" t="str">
        <f t="shared" si="3"/>
        <v/>
      </c>
      <c r="N37" s="35" t="str">
        <f t="shared" si="4"/>
        <v/>
      </c>
      <c r="O37" s="35" t="str">
        <f t="shared" si="5"/>
        <v/>
      </c>
      <c r="P37" s="37" t="str">
        <f t="shared" si="6"/>
        <v/>
      </c>
      <c r="Q37" s="40"/>
    </row>
    <row r="38" spans="1:24" ht="15" customHeight="1" x14ac:dyDescent="0.25">
      <c r="A38" s="29">
        <v>19</v>
      </c>
      <c r="B38" s="30"/>
      <c r="C38" s="31"/>
      <c r="D38" s="32"/>
      <c r="E38" s="33"/>
      <c r="F38" s="34"/>
      <c r="G38" s="35" t="str">
        <f t="shared" si="0"/>
        <v/>
      </c>
      <c r="H38" s="35" t="str">
        <f t="shared" si="1"/>
        <v/>
      </c>
      <c r="I38" s="36" t="s">
        <v>67</v>
      </c>
      <c r="J38" s="35" t="str">
        <f t="shared" si="2"/>
        <v/>
      </c>
      <c r="K38" s="37" t="s">
        <v>67</v>
      </c>
      <c r="L38" s="38"/>
      <c r="M38" s="35" t="str">
        <f t="shared" si="3"/>
        <v/>
      </c>
      <c r="N38" s="35" t="str">
        <f t="shared" si="4"/>
        <v/>
      </c>
      <c r="O38" s="35" t="str">
        <f t="shared" si="5"/>
        <v/>
      </c>
      <c r="P38" s="37" t="str">
        <f t="shared" si="6"/>
        <v/>
      </c>
      <c r="Q38" s="40"/>
    </row>
    <row r="39" spans="1:24" ht="13.5" customHeight="1" x14ac:dyDescent="0.25">
      <c r="A39" s="29">
        <v>20</v>
      </c>
      <c r="B39" s="30"/>
      <c r="C39" s="31"/>
      <c r="D39" s="32"/>
      <c r="E39" s="33"/>
      <c r="F39" s="34"/>
      <c r="G39" s="35" t="str">
        <f t="shared" si="0"/>
        <v/>
      </c>
      <c r="H39" s="35" t="str">
        <f t="shared" si="1"/>
        <v/>
      </c>
      <c r="I39" s="36" t="s">
        <v>67</v>
      </c>
      <c r="J39" s="35" t="str">
        <f t="shared" si="2"/>
        <v/>
      </c>
      <c r="K39" s="37" t="s">
        <v>67</v>
      </c>
      <c r="L39" s="38"/>
      <c r="M39" s="35" t="str">
        <f t="shared" si="3"/>
        <v/>
      </c>
      <c r="N39" s="35" t="str">
        <f t="shared" si="4"/>
        <v/>
      </c>
      <c r="O39" s="35" t="str">
        <f t="shared" si="5"/>
        <v/>
      </c>
      <c r="P39" s="37" t="str">
        <f t="shared" si="6"/>
        <v/>
      </c>
      <c r="Q39" s="40"/>
    </row>
    <row r="40" spans="1:24" ht="15" customHeight="1" x14ac:dyDescent="0.25">
      <c r="A40" s="29">
        <v>21</v>
      </c>
      <c r="B40" s="30"/>
      <c r="C40" s="31"/>
      <c r="D40" s="32"/>
      <c r="E40" s="33"/>
      <c r="F40" s="34"/>
      <c r="G40" s="35" t="str">
        <f t="shared" si="0"/>
        <v/>
      </c>
      <c r="H40" s="35" t="str">
        <f t="shared" si="1"/>
        <v/>
      </c>
      <c r="I40" s="36" t="s">
        <v>67</v>
      </c>
      <c r="J40" s="35" t="str">
        <f t="shared" si="2"/>
        <v/>
      </c>
      <c r="K40" s="37" t="s">
        <v>67</v>
      </c>
      <c r="L40" s="38"/>
      <c r="M40" s="35" t="str">
        <f t="shared" si="3"/>
        <v/>
      </c>
      <c r="N40" s="35" t="str">
        <f t="shared" si="4"/>
        <v/>
      </c>
      <c r="O40" s="35" t="str">
        <f t="shared" si="5"/>
        <v/>
      </c>
      <c r="P40" s="37" t="str">
        <f t="shared" si="6"/>
        <v/>
      </c>
      <c r="Q40" s="40"/>
    </row>
    <row r="41" spans="1:24" ht="15" customHeight="1" x14ac:dyDescent="0.25">
      <c r="A41" s="29">
        <v>22</v>
      </c>
      <c r="B41" s="30"/>
      <c r="C41" s="31"/>
      <c r="D41" s="32"/>
      <c r="E41" s="33"/>
      <c r="F41" s="34"/>
      <c r="G41" s="35" t="str">
        <f t="shared" si="0"/>
        <v/>
      </c>
      <c r="H41" s="35" t="str">
        <f t="shared" si="1"/>
        <v/>
      </c>
      <c r="I41" s="36" t="s">
        <v>67</v>
      </c>
      <c r="J41" s="35" t="str">
        <f t="shared" si="2"/>
        <v/>
      </c>
      <c r="K41" s="37" t="s">
        <v>67</v>
      </c>
      <c r="L41" s="38"/>
      <c r="M41" s="35" t="str">
        <f t="shared" si="3"/>
        <v/>
      </c>
      <c r="N41" s="35" t="str">
        <f t="shared" si="4"/>
        <v/>
      </c>
      <c r="O41" s="35" t="str">
        <f t="shared" si="5"/>
        <v/>
      </c>
      <c r="P41" s="37" t="str">
        <f t="shared" si="6"/>
        <v/>
      </c>
      <c r="Q41" s="40"/>
    </row>
    <row r="42" spans="1:24" ht="15" customHeight="1" x14ac:dyDescent="0.25">
      <c r="A42" s="29">
        <v>23</v>
      </c>
      <c r="B42" s="30"/>
      <c r="C42" s="31"/>
      <c r="D42" s="32"/>
      <c r="E42" s="33"/>
      <c r="F42" s="34"/>
      <c r="G42" s="35" t="str">
        <f t="shared" si="0"/>
        <v/>
      </c>
      <c r="H42" s="35" t="str">
        <f t="shared" si="1"/>
        <v/>
      </c>
      <c r="I42" s="36" t="s">
        <v>67</v>
      </c>
      <c r="J42" s="35" t="str">
        <f t="shared" si="2"/>
        <v/>
      </c>
      <c r="K42" s="37" t="s">
        <v>67</v>
      </c>
      <c r="L42" s="38"/>
      <c r="M42" s="35" t="str">
        <f t="shared" si="3"/>
        <v/>
      </c>
      <c r="N42" s="35" t="str">
        <f t="shared" si="4"/>
        <v/>
      </c>
      <c r="O42" s="35" t="str">
        <f t="shared" si="5"/>
        <v/>
      </c>
      <c r="P42" s="37" t="str">
        <f t="shared" si="6"/>
        <v/>
      </c>
      <c r="Q42" s="40"/>
    </row>
    <row r="43" spans="1:24" ht="15" customHeight="1" x14ac:dyDescent="0.25">
      <c r="A43" s="29">
        <v>24</v>
      </c>
      <c r="B43" s="30"/>
      <c r="C43" s="31"/>
      <c r="D43" s="32"/>
      <c r="E43" s="33"/>
      <c r="F43" s="34"/>
      <c r="G43" s="35" t="str">
        <f t="shared" si="0"/>
        <v/>
      </c>
      <c r="H43" s="35" t="str">
        <f t="shared" si="1"/>
        <v/>
      </c>
      <c r="I43" s="36" t="s">
        <v>67</v>
      </c>
      <c r="J43" s="35" t="str">
        <f t="shared" si="2"/>
        <v/>
      </c>
      <c r="K43" s="37" t="s">
        <v>67</v>
      </c>
      <c r="L43" s="38"/>
      <c r="M43" s="35" t="str">
        <f t="shared" si="3"/>
        <v/>
      </c>
      <c r="N43" s="35" t="str">
        <f t="shared" si="4"/>
        <v/>
      </c>
      <c r="O43" s="35" t="str">
        <f t="shared" si="5"/>
        <v/>
      </c>
      <c r="P43" s="37" t="str">
        <f t="shared" si="6"/>
        <v/>
      </c>
      <c r="Q43" s="40"/>
    </row>
    <row r="44" spans="1:24" ht="15" customHeight="1" thickBot="1" x14ac:dyDescent="0.3">
      <c r="A44" s="29">
        <v>25</v>
      </c>
      <c r="B44" s="30"/>
      <c r="C44" s="31"/>
      <c r="D44" s="32"/>
      <c r="E44" s="33"/>
      <c r="F44" s="34"/>
      <c r="G44" s="35" t="str">
        <f t="shared" si="0"/>
        <v/>
      </c>
      <c r="H44" s="35" t="str">
        <f t="shared" si="1"/>
        <v/>
      </c>
      <c r="I44" s="36" t="s">
        <v>67</v>
      </c>
      <c r="J44" s="35" t="str">
        <f t="shared" si="2"/>
        <v/>
      </c>
      <c r="K44" s="37" t="s">
        <v>67</v>
      </c>
      <c r="L44" s="38"/>
      <c r="M44" s="35" t="str">
        <f t="shared" si="3"/>
        <v/>
      </c>
      <c r="N44" s="35" t="str">
        <f t="shared" si="4"/>
        <v/>
      </c>
      <c r="O44" s="35" t="str">
        <f t="shared" si="5"/>
        <v/>
      </c>
      <c r="P44" s="37" t="str">
        <f t="shared" si="6"/>
        <v/>
      </c>
      <c r="Q44" s="40"/>
    </row>
    <row r="45" spans="1:24" ht="30.9" customHeight="1" thickBot="1" x14ac:dyDescent="0.3">
      <c r="A45" s="41" t="s">
        <v>90</v>
      </c>
      <c r="B45" s="42" t="s">
        <v>53</v>
      </c>
      <c r="C45" s="41"/>
      <c r="D45" s="43">
        <f>SUM(D20:D44)</f>
        <v>0</v>
      </c>
      <c r="E45" s="44" t="str">
        <f>IF(E20="","",SUM(E20:E44))</f>
        <v/>
      </c>
      <c r="F45" s="45" t="str">
        <f>IF(E45="","",(E45-G45)/E45)</f>
        <v/>
      </c>
      <c r="G45" s="44" t="str">
        <f>IF(G20="","",SUM(G20:G44))</f>
        <v/>
      </c>
      <c r="H45" s="44" t="str">
        <f>IF(G45="","",G45/D45)</f>
        <v/>
      </c>
      <c r="I45" s="44">
        <v>1</v>
      </c>
      <c r="J45" s="44">
        <f>SUM(J20:J44)</f>
        <v>0</v>
      </c>
      <c r="K45" s="45" t="str">
        <f>IF(J20="","",SUMPRODUCT(J20:J44,K20:K44)/J45)</f>
        <v/>
      </c>
      <c r="L45" s="45" t="str">
        <f>IF(S22=0,"",SUMPRODUCT(J20:J44,K20:K44,L20:L44)/SUMPRODUCT(J20:J44,K20:K44))</f>
        <v/>
      </c>
      <c r="M45" s="44">
        <f>SUM(M20:M44)</f>
        <v>0</v>
      </c>
      <c r="N45" s="44">
        <f>SUM(N20:N44)</f>
        <v>0</v>
      </c>
      <c r="O45" s="44">
        <f>SUM(O20:O44)</f>
        <v>0</v>
      </c>
      <c r="P45" s="45" t="str">
        <f>IF(G45="","",O45/G45)</f>
        <v/>
      </c>
      <c r="Q45" s="46"/>
      <c r="R45" s="86" t="s">
        <v>70</v>
      </c>
      <c r="S45" s="84" t="s">
        <v>71</v>
      </c>
      <c r="T45" s="84" t="s">
        <v>72</v>
      </c>
      <c r="U45" s="84" t="s">
        <v>75</v>
      </c>
      <c r="V45" s="85" t="s">
        <v>78</v>
      </c>
      <c r="W45" s="87" t="s">
        <v>79</v>
      </c>
    </row>
    <row r="46" spans="1:24" ht="15" customHeight="1" x14ac:dyDescent="0.25">
      <c r="A46" s="29">
        <v>27</v>
      </c>
      <c r="B46" s="30"/>
      <c r="C46" s="30"/>
      <c r="D46" s="32"/>
      <c r="E46" s="33"/>
      <c r="F46" s="37" t="str">
        <f>IF(OR(E46="",E46=0),"",(E46-G46)/E46)</f>
        <v/>
      </c>
      <c r="G46" s="47"/>
      <c r="H46" s="35" t="str">
        <f>IF(G46="","",G46/D46)</f>
        <v/>
      </c>
      <c r="I46" s="36"/>
      <c r="J46" s="35"/>
      <c r="K46" s="37"/>
      <c r="L46" s="37"/>
      <c r="M46" s="33"/>
      <c r="N46" s="35"/>
      <c r="O46" s="35" t="str">
        <f t="shared" ref="O46:O55" si="7">IF(AND(B46="",M46="",N46=""),"",G46-M46-N46)</f>
        <v/>
      </c>
      <c r="P46" s="37" t="str">
        <f t="shared" ref="P46:P55" si="8">IF(G46="","",O46/G46)</f>
        <v/>
      </c>
      <c r="Q46" s="40"/>
      <c r="R46" s="6" t="str">
        <f>IF(B46="Heures sous-traitance pose*",G46,"")</f>
        <v/>
      </c>
      <c r="S46" s="6" t="str">
        <f>IF(B46="Location nacelle (dont transport)",G46,"")</f>
        <v/>
      </c>
      <c r="T46" s="6" t="str">
        <f>IF(B46="Fourniture matériel externe",G46,"")</f>
        <v/>
      </c>
      <c r="U46" s="6" t="str">
        <f>IF(B46="Heures sous-traitance dépose*",G46,"")</f>
        <v/>
      </c>
      <c r="V46" s="6" t="str">
        <f>IF(B46="Location autre (dont transport)",G46,"")</f>
        <v/>
      </c>
      <c r="W46" s="6" t="str">
        <f t="shared" ref="W46:W59" si="9">IF(B46="Divers",G46,"")</f>
        <v/>
      </c>
      <c r="X46" s="6"/>
    </row>
    <row r="47" spans="1:24" ht="15" customHeight="1" x14ac:dyDescent="0.25">
      <c r="A47" s="29">
        <v>28</v>
      </c>
      <c r="B47" s="30"/>
      <c r="C47" s="31"/>
      <c r="D47" s="32"/>
      <c r="E47" s="33"/>
      <c r="F47" s="37"/>
      <c r="G47" s="47"/>
      <c r="H47" s="35"/>
      <c r="I47" s="36"/>
      <c r="J47" s="35"/>
      <c r="K47" s="37"/>
      <c r="L47" s="37"/>
      <c r="M47" s="33"/>
      <c r="N47" s="35"/>
      <c r="O47" s="35" t="str">
        <f t="shared" si="7"/>
        <v/>
      </c>
      <c r="P47" s="37" t="str">
        <f t="shared" si="8"/>
        <v/>
      </c>
      <c r="Q47" s="40"/>
      <c r="R47" s="6" t="str">
        <f t="shared" ref="R47:R59" si="10">IF(B47="Heures sous-traitance pose*",G47,"")</f>
        <v/>
      </c>
      <c r="S47" s="6" t="str">
        <f t="shared" ref="S47:S59" si="11">IF(B47="Location nacelle (dont transport)",G47,"")</f>
        <v/>
      </c>
      <c r="T47" s="6" t="str">
        <f t="shared" ref="T47:T59" si="12">IF(B47="Fourniture matériel externe",G47,"")</f>
        <v/>
      </c>
      <c r="U47" s="6" t="str">
        <f t="shared" ref="U47:U59" si="13">IF(B47="Heures sous-traitance dépose*",G47,"")</f>
        <v/>
      </c>
      <c r="V47" s="6" t="str">
        <f t="shared" ref="V47:V59" si="14">IF(B47="Location autre (dont transport)",G47,"")</f>
        <v/>
      </c>
      <c r="W47" s="6" t="str">
        <f t="shared" si="9"/>
        <v/>
      </c>
      <c r="X47" s="6"/>
    </row>
    <row r="48" spans="1:24" ht="15" customHeight="1" x14ac:dyDescent="0.25">
      <c r="A48" s="29">
        <v>29</v>
      </c>
      <c r="B48" s="30"/>
      <c r="C48" s="31"/>
      <c r="D48" s="32"/>
      <c r="E48" s="33"/>
      <c r="F48" s="37"/>
      <c r="G48" s="47"/>
      <c r="H48" s="35"/>
      <c r="I48" s="36"/>
      <c r="J48" s="35"/>
      <c r="K48" s="37"/>
      <c r="L48" s="37"/>
      <c r="M48" s="33"/>
      <c r="N48" s="35"/>
      <c r="O48" s="35" t="str">
        <f t="shared" si="7"/>
        <v/>
      </c>
      <c r="P48" s="37" t="str">
        <f t="shared" si="8"/>
        <v/>
      </c>
      <c r="Q48" s="40"/>
      <c r="R48" s="6" t="str">
        <f t="shared" si="10"/>
        <v/>
      </c>
      <c r="S48" s="6" t="str">
        <f t="shared" si="11"/>
        <v/>
      </c>
      <c r="T48" s="6" t="str">
        <f t="shared" si="12"/>
        <v/>
      </c>
      <c r="U48" s="6" t="str">
        <f t="shared" si="13"/>
        <v/>
      </c>
      <c r="V48" s="6" t="str">
        <f t="shared" si="14"/>
        <v/>
      </c>
      <c r="W48" s="6" t="str">
        <f t="shared" si="9"/>
        <v/>
      </c>
      <c r="X48" s="6"/>
    </row>
    <row r="49" spans="1:24" ht="15" customHeight="1" x14ac:dyDescent="0.25">
      <c r="A49" s="29">
        <v>30</v>
      </c>
      <c r="B49" s="30"/>
      <c r="C49" s="31"/>
      <c r="D49" s="32"/>
      <c r="E49" s="33"/>
      <c r="F49" s="37"/>
      <c r="G49" s="47"/>
      <c r="H49" s="35"/>
      <c r="I49" s="36"/>
      <c r="J49" s="35"/>
      <c r="K49" s="37"/>
      <c r="L49" s="37"/>
      <c r="M49" s="33"/>
      <c r="N49" s="35"/>
      <c r="O49" s="35" t="str">
        <f t="shared" si="7"/>
        <v/>
      </c>
      <c r="P49" s="37" t="str">
        <f t="shared" si="8"/>
        <v/>
      </c>
      <c r="Q49" s="40"/>
      <c r="R49" s="6" t="str">
        <f t="shared" si="10"/>
        <v/>
      </c>
      <c r="S49" s="6" t="str">
        <f t="shared" si="11"/>
        <v/>
      </c>
      <c r="T49" s="6" t="str">
        <f t="shared" si="12"/>
        <v/>
      </c>
      <c r="U49" s="6" t="str">
        <f t="shared" si="13"/>
        <v/>
      </c>
      <c r="V49" s="6" t="str">
        <f t="shared" si="14"/>
        <v/>
      </c>
      <c r="W49" s="6" t="str">
        <f t="shared" si="9"/>
        <v/>
      </c>
      <c r="X49" s="6"/>
    </row>
    <row r="50" spans="1:24" ht="15" customHeight="1" x14ac:dyDescent="0.25">
      <c r="A50" s="29">
        <v>31</v>
      </c>
      <c r="B50" s="30"/>
      <c r="C50" s="48"/>
      <c r="D50" s="32"/>
      <c r="E50" s="33"/>
      <c r="F50" s="37" t="str">
        <f t="shared" ref="F50:F55" si="15">IF(OR(E50="",E50=0),"",(E50-G50)/E50)</f>
        <v/>
      </c>
      <c r="G50" s="47"/>
      <c r="H50" s="35" t="str">
        <f t="shared" ref="H50:H55" si="16">IF(G50="","",G50/D50)</f>
        <v/>
      </c>
      <c r="I50" s="36"/>
      <c r="J50" s="35"/>
      <c r="K50" s="37"/>
      <c r="L50" s="37"/>
      <c r="M50" s="33"/>
      <c r="N50" s="35"/>
      <c r="O50" s="35" t="str">
        <f t="shared" si="7"/>
        <v/>
      </c>
      <c r="P50" s="37" t="str">
        <f t="shared" si="8"/>
        <v/>
      </c>
      <c r="Q50" s="40"/>
      <c r="R50" s="6" t="str">
        <f t="shared" si="10"/>
        <v/>
      </c>
      <c r="S50" s="6" t="str">
        <f t="shared" si="11"/>
        <v/>
      </c>
      <c r="T50" s="6" t="str">
        <f t="shared" si="12"/>
        <v/>
      </c>
      <c r="U50" s="6" t="str">
        <f t="shared" si="13"/>
        <v/>
      </c>
      <c r="V50" s="6" t="str">
        <f t="shared" si="14"/>
        <v/>
      </c>
      <c r="W50" s="6" t="str">
        <f t="shared" si="9"/>
        <v/>
      </c>
      <c r="X50" s="6"/>
    </row>
    <row r="51" spans="1:24" ht="15" customHeight="1" x14ac:dyDescent="0.25">
      <c r="A51" s="29">
        <v>32</v>
      </c>
      <c r="B51" s="30"/>
      <c r="C51" s="31"/>
      <c r="D51" s="32"/>
      <c r="E51" s="33"/>
      <c r="F51" s="37" t="str">
        <f t="shared" si="15"/>
        <v/>
      </c>
      <c r="G51" s="47"/>
      <c r="H51" s="35" t="str">
        <f t="shared" si="16"/>
        <v/>
      </c>
      <c r="I51" s="36"/>
      <c r="J51" s="35"/>
      <c r="K51" s="37"/>
      <c r="L51" s="37"/>
      <c r="M51" s="33"/>
      <c r="N51" s="35"/>
      <c r="O51" s="35" t="str">
        <f t="shared" si="7"/>
        <v/>
      </c>
      <c r="P51" s="37" t="str">
        <f t="shared" si="8"/>
        <v/>
      </c>
      <c r="Q51" s="40"/>
      <c r="R51" s="6" t="str">
        <f t="shared" si="10"/>
        <v/>
      </c>
      <c r="S51" s="6" t="str">
        <f t="shared" si="11"/>
        <v/>
      </c>
      <c r="T51" s="6" t="str">
        <f t="shared" si="12"/>
        <v/>
      </c>
      <c r="U51" s="6" t="str">
        <f t="shared" si="13"/>
        <v/>
      </c>
      <c r="V51" s="6" t="str">
        <f t="shared" si="14"/>
        <v/>
      </c>
      <c r="W51" s="6" t="str">
        <f t="shared" si="9"/>
        <v/>
      </c>
      <c r="X51" s="6"/>
    </row>
    <row r="52" spans="1:24" ht="15" customHeight="1" x14ac:dyDescent="0.25">
      <c r="A52" s="29">
        <v>33</v>
      </c>
      <c r="B52" s="30"/>
      <c r="C52" s="31"/>
      <c r="D52" s="32"/>
      <c r="E52" s="33"/>
      <c r="F52" s="37" t="str">
        <f t="shared" si="15"/>
        <v/>
      </c>
      <c r="G52" s="47"/>
      <c r="H52" s="35" t="str">
        <f t="shared" si="16"/>
        <v/>
      </c>
      <c r="I52" s="36"/>
      <c r="J52" s="35"/>
      <c r="K52" s="37"/>
      <c r="L52" s="37"/>
      <c r="M52" s="33"/>
      <c r="N52" s="35"/>
      <c r="O52" s="35" t="str">
        <f t="shared" si="7"/>
        <v/>
      </c>
      <c r="P52" s="37" t="str">
        <f t="shared" si="8"/>
        <v/>
      </c>
      <c r="Q52" s="40"/>
      <c r="R52" s="6" t="str">
        <f t="shared" si="10"/>
        <v/>
      </c>
      <c r="S52" s="6" t="str">
        <f t="shared" si="11"/>
        <v/>
      </c>
      <c r="T52" s="6" t="str">
        <f t="shared" si="12"/>
        <v/>
      </c>
      <c r="U52" s="6" t="str">
        <f t="shared" si="13"/>
        <v/>
      </c>
      <c r="V52" s="6" t="str">
        <f t="shared" si="14"/>
        <v/>
      </c>
      <c r="W52" s="6" t="str">
        <f t="shared" si="9"/>
        <v/>
      </c>
      <c r="X52" s="6"/>
    </row>
    <row r="53" spans="1:24" ht="15" customHeight="1" x14ac:dyDescent="0.25">
      <c r="A53" s="29">
        <v>34</v>
      </c>
      <c r="B53" s="30"/>
      <c r="C53" s="38"/>
      <c r="D53" s="32"/>
      <c r="E53" s="33"/>
      <c r="F53" s="37" t="str">
        <f t="shared" si="15"/>
        <v/>
      </c>
      <c r="G53" s="47"/>
      <c r="H53" s="35" t="str">
        <f t="shared" si="16"/>
        <v/>
      </c>
      <c r="I53" s="36"/>
      <c r="J53" s="35"/>
      <c r="K53" s="37"/>
      <c r="L53" s="37"/>
      <c r="M53" s="33"/>
      <c r="N53" s="35"/>
      <c r="O53" s="35" t="str">
        <f t="shared" si="7"/>
        <v/>
      </c>
      <c r="P53" s="37" t="str">
        <f t="shared" si="8"/>
        <v/>
      </c>
      <c r="Q53" s="40"/>
      <c r="R53" s="6" t="str">
        <f t="shared" si="10"/>
        <v/>
      </c>
      <c r="S53" s="6" t="str">
        <f t="shared" si="11"/>
        <v/>
      </c>
      <c r="T53" s="6" t="str">
        <f t="shared" si="12"/>
        <v/>
      </c>
      <c r="U53" s="6" t="str">
        <f t="shared" si="13"/>
        <v/>
      </c>
      <c r="V53" s="6" t="str">
        <f t="shared" si="14"/>
        <v/>
      </c>
      <c r="W53" s="6" t="str">
        <f t="shared" si="9"/>
        <v/>
      </c>
      <c r="X53" s="6"/>
    </row>
    <row r="54" spans="1:24" ht="15" customHeight="1" x14ac:dyDescent="0.25">
      <c r="A54" s="29">
        <v>35</v>
      </c>
      <c r="B54" s="30"/>
      <c r="C54" s="30"/>
      <c r="D54" s="32"/>
      <c r="E54" s="33"/>
      <c r="F54" s="37" t="str">
        <f t="shared" si="15"/>
        <v/>
      </c>
      <c r="G54" s="47"/>
      <c r="H54" s="35" t="str">
        <f t="shared" si="16"/>
        <v/>
      </c>
      <c r="I54" s="36"/>
      <c r="J54" s="35"/>
      <c r="K54" s="37"/>
      <c r="L54" s="37"/>
      <c r="M54" s="33"/>
      <c r="N54" s="35"/>
      <c r="O54" s="35" t="str">
        <f t="shared" si="7"/>
        <v/>
      </c>
      <c r="P54" s="37" t="str">
        <f t="shared" si="8"/>
        <v/>
      </c>
      <c r="Q54" s="40"/>
      <c r="R54" s="6" t="str">
        <f t="shared" si="10"/>
        <v/>
      </c>
      <c r="S54" s="6" t="str">
        <f t="shared" si="11"/>
        <v/>
      </c>
      <c r="T54" s="6" t="str">
        <f t="shared" si="12"/>
        <v/>
      </c>
      <c r="U54" s="6" t="str">
        <f t="shared" si="13"/>
        <v/>
      </c>
      <c r="V54" s="6" t="str">
        <f t="shared" si="14"/>
        <v/>
      </c>
      <c r="W54" s="6" t="str">
        <f t="shared" si="9"/>
        <v/>
      </c>
      <c r="X54" s="6"/>
    </row>
    <row r="55" spans="1:24" ht="15" customHeight="1" x14ac:dyDescent="0.25">
      <c r="A55" s="29">
        <v>36</v>
      </c>
      <c r="B55" s="30"/>
      <c r="C55" s="30"/>
      <c r="D55" s="32"/>
      <c r="E55" s="33"/>
      <c r="F55" s="37" t="str">
        <f t="shared" si="15"/>
        <v/>
      </c>
      <c r="G55" s="47"/>
      <c r="H55" s="35" t="str">
        <f t="shared" si="16"/>
        <v/>
      </c>
      <c r="I55" s="36"/>
      <c r="J55" s="35"/>
      <c r="K55" s="37"/>
      <c r="L55" s="37"/>
      <c r="M55" s="33"/>
      <c r="N55" s="35"/>
      <c r="O55" s="35" t="str">
        <f t="shared" si="7"/>
        <v/>
      </c>
      <c r="P55" s="37" t="str">
        <f t="shared" si="8"/>
        <v/>
      </c>
      <c r="Q55" s="40"/>
      <c r="R55" s="6" t="str">
        <f t="shared" si="10"/>
        <v/>
      </c>
      <c r="S55" s="6" t="str">
        <f t="shared" si="11"/>
        <v/>
      </c>
      <c r="T55" s="6" t="str">
        <f t="shared" si="12"/>
        <v/>
      </c>
      <c r="U55" s="6" t="str">
        <f t="shared" si="13"/>
        <v/>
      </c>
      <c r="V55" s="6" t="str">
        <f t="shared" si="14"/>
        <v/>
      </c>
      <c r="W55" s="6" t="str">
        <f t="shared" si="9"/>
        <v/>
      </c>
      <c r="X55" s="6"/>
    </row>
    <row r="56" spans="1:24" ht="15" customHeight="1" x14ac:dyDescent="0.25">
      <c r="A56" s="29">
        <v>37</v>
      </c>
      <c r="B56" s="30"/>
      <c r="C56" s="30"/>
      <c r="D56" s="32"/>
      <c r="E56" s="33"/>
      <c r="F56" s="37"/>
      <c r="G56" s="47"/>
      <c r="H56" s="35"/>
      <c r="I56" s="36"/>
      <c r="J56" s="35"/>
      <c r="K56" s="37"/>
      <c r="L56" s="37"/>
      <c r="M56" s="33"/>
      <c r="N56" s="35"/>
      <c r="O56" s="35"/>
      <c r="P56" s="37"/>
      <c r="Q56" s="40"/>
      <c r="R56" s="6" t="str">
        <f t="shared" si="10"/>
        <v/>
      </c>
      <c r="S56" s="6" t="str">
        <f t="shared" si="11"/>
        <v/>
      </c>
      <c r="T56" s="6" t="str">
        <f t="shared" si="12"/>
        <v/>
      </c>
      <c r="U56" s="6" t="str">
        <f t="shared" si="13"/>
        <v/>
      </c>
      <c r="V56" s="6" t="str">
        <f t="shared" si="14"/>
        <v/>
      </c>
      <c r="W56" s="6" t="str">
        <f t="shared" si="9"/>
        <v/>
      </c>
      <c r="X56" s="6"/>
    </row>
    <row r="57" spans="1:24" ht="15" customHeight="1" x14ac:dyDescent="0.25">
      <c r="A57" s="29">
        <v>38</v>
      </c>
      <c r="B57" s="30"/>
      <c r="C57" s="30"/>
      <c r="D57" s="32"/>
      <c r="E57" s="33"/>
      <c r="F57" s="37"/>
      <c r="G57" s="47"/>
      <c r="H57" s="35"/>
      <c r="I57" s="36"/>
      <c r="J57" s="35"/>
      <c r="K57" s="37"/>
      <c r="L57" s="37"/>
      <c r="M57" s="33"/>
      <c r="N57" s="35"/>
      <c r="O57" s="35"/>
      <c r="P57" s="37"/>
      <c r="Q57" s="40"/>
      <c r="R57" s="6" t="str">
        <f t="shared" si="10"/>
        <v/>
      </c>
      <c r="S57" s="6" t="str">
        <f t="shared" si="11"/>
        <v/>
      </c>
      <c r="T57" s="6" t="str">
        <f t="shared" si="12"/>
        <v/>
      </c>
      <c r="U57" s="6" t="str">
        <f t="shared" si="13"/>
        <v/>
      </c>
      <c r="V57" s="6" t="str">
        <f t="shared" si="14"/>
        <v/>
      </c>
      <c r="W57" s="6" t="str">
        <f t="shared" si="9"/>
        <v/>
      </c>
      <c r="X57" s="6"/>
    </row>
    <row r="58" spans="1:24" ht="15" customHeight="1" x14ac:dyDescent="0.25">
      <c r="A58" s="29">
        <v>39</v>
      </c>
      <c r="B58" s="30"/>
      <c r="C58" s="30"/>
      <c r="D58" s="32"/>
      <c r="E58" s="33"/>
      <c r="F58" s="37"/>
      <c r="G58" s="47"/>
      <c r="H58" s="35"/>
      <c r="I58" s="36"/>
      <c r="J58" s="35"/>
      <c r="K58" s="37"/>
      <c r="L58" s="37"/>
      <c r="M58" s="33"/>
      <c r="N58" s="35"/>
      <c r="O58" s="35"/>
      <c r="P58" s="37"/>
      <c r="Q58" s="40"/>
      <c r="R58" s="6" t="str">
        <f t="shared" si="10"/>
        <v/>
      </c>
      <c r="S58" s="6" t="str">
        <f t="shared" si="11"/>
        <v/>
      </c>
      <c r="T58" s="6" t="str">
        <f t="shared" si="12"/>
        <v/>
      </c>
      <c r="U58" s="6" t="str">
        <f t="shared" si="13"/>
        <v/>
      </c>
      <c r="V58" s="6" t="str">
        <f t="shared" si="14"/>
        <v/>
      </c>
      <c r="W58" s="6" t="str">
        <f t="shared" si="9"/>
        <v/>
      </c>
      <c r="X58" s="6"/>
    </row>
    <row r="59" spans="1:24" ht="15" customHeight="1" x14ac:dyDescent="0.25">
      <c r="A59" s="29">
        <v>40</v>
      </c>
      <c r="B59" s="30"/>
      <c r="C59" s="30"/>
      <c r="D59" s="32"/>
      <c r="E59" s="33"/>
      <c r="F59" s="37"/>
      <c r="G59" s="47"/>
      <c r="H59" s="35"/>
      <c r="I59" s="36"/>
      <c r="J59" s="35"/>
      <c r="K59" s="37"/>
      <c r="L59" s="37"/>
      <c r="M59" s="33"/>
      <c r="N59" s="35"/>
      <c r="O59" s="35"/>
      <c r="P59" s="37"/>
      <c r="Q59" s="40"/>
      <c r="R59" s="6" t="str">
        <f t="shared" si="10"/>
        <v/>
      </c>
      <c r="S59" s="6" t="str">
        <f t="shared" si="11"/>
        <v/>
      </c>
      <c r="T59" s="6" t="str">
        <f t="shared" si="12"/>
        <v/>
      </c>
      <c r="U59" s="6" t="str">
        <f t="shared" si="13"/>
        <v/>
      </c>
      <c r="V59" s="6" t="str">
        <f t="shared" si="14"/>
        <v/>
      </c>
      <c r="W59" s="6" t="str">
        <f t="shared" si="9"/>
        <v/>
      </c>
      <c r="X59" s="6"/>
    </row>
    <row r="60" spans="1:24" ht="30.9" customHeight="1" x14ac:dyDescent="0.25">
      <c r="A60" s="41" t="s">
        <v>91</v>
      </c>
      <c r="B60" s="42" t="s">
        <v>129</v>
      </c>
      <c r="C60" s="41"/>
      <c r="D60" s="43">
        <f>SUM(D46:D55)</f>
        <v>0</v>
      </c>
      <c r="E60" s="44">
        <f>SUM(E46:E55)</f>
        <v>0</v>
      </c>
      <c r="F60" s="45"/>
      <c r="G60" s="44">
        <v>100000</v>
      </c>
      <c r="H60" s="44"/>
      <c r="I60" s="41"/>
      <c r="J60" s="43"/>
      <c r="K60" s="45"/>
      <c r="L60" s="45"/>
      <c r="M60" s="44"/>
      <c r="N60" s="44"/>
      <c r="O60" s="44">
        <f>SUM(O46:O55)</f>
        <v>0</v>
      </c>
      <c r="P60" s="45">
        <f>IF(G60="","",O60/G60)</f>
        <v>0</v>
      </c>
      <c r="Q60" s="69"/>
      <c r="R60" s="6">
        <f t="shared" ref="R60:W60" si="17">SUM(R46:R59)</f>
        <v>0</v>
      </c>
      <c r="S60" s="6">
        <f t="shared" si="17"/>
        <v>0</v>
      </c>
      <c r="T60" s="6">
        <f t="shared" si="17"/>
        <v>0</v>
      </c>
      <c r="U60" s="6">
        <f t="shared" si="17"/>
        <v>0</v>
      </c>
      <c r="V60" s="6">
        <f t="shared" si="17"/>
        <v>0</v>
      </c>
      <c r="W60" s="6">
        <f t="shared" si="17"/>
        <v>0</v>
      </c>
      <c r="X60" s="6"/>
    </row>
    <row r="61" spans="1:24" ht="15" customHeight="1" x14ac:dyDescent="0.25">
      <c r="A61" s="41">
        <v>42</v>
      </c>
      <c r="B61" s="42" t="s">
        <v>131</v>
      </c>
      <c r="C61" s="41"/>
      <c r="D61" s="43"/>
      <c r="E61" s="44">
        <f>Budgetisation!E41</f>
        <v>0</v>
      </c>
      <c r="F61" s="45"/>
      <c r="G61" s="44">
        <f>'Avenant-TS 2'!G64</f>
        <v>200000</v>
      </c>
      <c r="H61" s="44"/>
      <c r="I61" s="41"/>
      <c r="J61" s="43"/>
      <c r="K61" s="45"/>
      <c r="L61" s="45"/>
      <c r="M61" s="44">
        <f>Budgetisation!M41</f>
        <v>0</v>
      </c>
      <c r="N61" s="44">
        <f>Budgetisation!N41</f>
        <v>0</v>
      </c>
      <c r="O61" s="44">
        <f>Budgetisation!O41</f>
        <v>0</v>
      </c>
      <c r="P61" s="45" t="e">
        <f>Budgetisation!P41</f>
        <v>#DIV/0!</v>
      </c>
      <c r="Q61" s="69"/>
      <c r="S61" s="6"/>
      <c r="T61" s="6"/>
      <c r="U61" s="6"/>
      <c r="V61" s="6"/>
      <c r="W61" s="6"/>
    </row>
    <row r="62" spans="1:24" ht="15" customHeight="1" x14ac:dyDescent="0.25">
      <c r="A62" s="49">
        <v>43</v>
      </c>
      <c r="B62" s="50" t="s">
        <v>55</v>
      </c>
      <c r="C62" s="49"/>
      <c r="D62" s="51"/>
      <c r="E62" s="52"/>
      <c r="F62" s="53"/>
      <c r="G62" s="54">
        <f>G60+G61</f>
        <v>300000</v>
      </c>
      <c r="H62" s="54"/>
      <c r="I62" s="49"/>
      <c r="J62" s="51"/>
      <c r="K62" s="53"/>
      <c r="L62" s="53"/>
      <c r="M62" s="52"/>
      <c r="N62" s="52"/>
      <c r="O62" s="54"/>
      <c r="P62" s="55"/>
      <c r="Q62" s="56"/>
    </row>
    <row r="63" spans="1:24" ht="8.1" customHeight="1" x14ac:dyDescent="0.25"/>
    <row r="64" spans="1:24" ht="15" customHeight="1" x14ac:dyDescent="0.25">
      <c r="A64" s="57" t="s">
        <v>56</v>
      </c>
      <c r="B64" s="58"/>
      <c r="C64" s="97" t="s">
        <v>92</v>
      </c>
      <c r="D64" s="59"/>
      <c r="E64" s="98" t="s">
        <v>93</v>
      </c>
      <c r="F64" s="60"/>
      <c r="G64" s="61"/>
      <c r="H64" s="61"/>
      <c r="I64" s="61"/>
      <c r="J64" s="235" t="s">
        <v>57</v>
      </c>
      <c r="K64" s="236"/>
      <c r="L64" s="236"/>
      <c r="M64" s="237"/>
      <c r="N64" s="243" t="s">
        <v>58</v>
      </c>
      <c r="O64" s="244"/>
      <c r="P64" s="244"/>
      <c r="Q64" s="245"/>
    </row>
    <row r="65" spans="1:23" ht="15" customHeight="1" thickBot="1" x14ac:dyDescent="0.3">
      <c r="A65" s="62" t="s">
        <v>24</v>
      </c>
      <c r="B65" s="88"/>
      <c r="C65" s="89" t="s">
        <v>24</v>
      </c>
      <c r="D65" s="63"/>
      <c r="E65" s="252" t="s">
        <v>59</v>
      </c>
      <c r="F65" s="253"/>
      <c r="G65" s="253"/>
      <c r="H65" s="253"/>
      <c r="I65" s="254"/>
      <c r="J65" s="246" t="s">
        <v>59</v>
      </c>
      <c r="K65" s="247"/>
      <c r="L65" s="247"/>
      <c r="M65" s="248"/>
      <c r="N65" s="249" t="s">
        <v>59</v>
      </c>
      <c r="O65" s="250"/>
      <c r="P65" s="250"/>
      <c r="Q65" s="251"/>
    </row>
    <row r="66" spans="1:23" ht="15" customHeight="1" x14ac:dyDescent="0.25">
      <c r="B66" s="90" t="s">
        <v>83</v>
      </c>
      <c r="C66" s="90" t="s">
        <v>83</v>
      </c>
      <c r="E66" s="276" t="s">
        <v>83</v>
      </c>
      <c r="F66" s="277"/>
      <c r="G66" s="277"/>
      <c r="H66" s="277"/>
      <c r="I66" s="278"/>
      <c r="J66" s="276" t="s">
        <v>83</v>
      </c>
      <c r="K66" s="277"/>
      <c r="L66" s="277"/>
      <c r="M66" s="278"/>
      <c r="N66" s="276" t="s">
        <v>83</v>
      </c>
      <c r="O66" s="277"/>
      <c r="P66" s="277"/>
      <c r="Q66" s="278"/>
    </row>
    <row r="67" spans="1:23" ht="15" customHeight="1" thickBot="1" x14ac:dyDescent="0.3">
      <c r="B67" s="91"/>
      <c r="C67" s="91"/>
      <c r="D67" s="92"/>
      <c r="E67" s="273"/>
      <c r="F67" s="274"/>
      <c r="G67" s="274"/>
      <c r="H67" s="274"/>
      <c r="I67" s="275"/>
      <c r="J67" s="273"/>
      <c r="K67" s="274"/>
      <c r="L67" s="274"/>
      <c r="M67" s="275"/>
      <c r="N67" s="273"/>
      <c r="O67" s="274"/>
      <c r="P67" s="274"/>
      <c r="Q67" s="275"/>
    </row>
    <row r="68" spans="1:23" ht="15" customHeight="1" thickBot="1" x14ac:dyDescent="0.3">
      <c r="R68" s="86" t="s">
        <v>70</v>
      </c>
      <c r="S68" s="84" t="s">
        <v>71</v>
      </c>
      <c r="T68" s="84" t="s">
        <v>72</v>
      </c>
      <c r="U68" s="84" t="s">
        <v>75</v>
      </c>
      <c r="V68" s="85" t="s">
        <v>78</v>
      </c>
      <c r="W68" s="87" t="s">
        <v>79</v>
      </c>
    </row>
    <row r="69" spans="1:23" ht="15" customHeight="1" x14ac:dyDescent="0.25">
      <c r="R69" s="6" t="str">
        <f t="shared" ref="R69:R80" si="18">IF(B50="Heures sous-traitance pose*",G50,"")</f>
        <v/>
      </c>
      <c r="S69" s="6" t="str">
        <f t="shared" ref="S69:S80" si="19">IF(B50="Location nacelle (dont transport)",G50,"")</f>
        <v/>
      </c>
      <c r="T69" s="6" t="str">
        <f t="shared" ref="T69:T80" si="20">IF(B50="Fourniture matériel externe",G50,"")</f>
        <v/>
      </c>
      <c r="U69" s="6" t="str">
        <f t="shared" ref="U69:U80" si="21">IF(B50="Heures sous-traitance dépose*",G50,"")</f>
        <v/>
      </c>
      <c r="V69" s="6" t="str">
        <f t="shared" ref="V69:V80" si="22">IF(B50="Location autre (dont transport)",G50,"")</f>
        <v/>
      </c>
      <c r="W69" s="6" t="str">
        <f t="shared" ref="W69:W80" si="23">IF(B50="Divers",G50,"")</f>
        <v/>
      </c>
    </row>
    <row r="70" spans="1:23" ht="15" customHeight="1" x14ac:dyDescent="0.25">
      <c r="R70" s="6" t="str">
        <f t="shared" si="18"/>
        <v/>
      </c>
      <c r="S70" s="6" t="str">
        <f t="shared" si="19"/>
        <v/>
      </c>
      <c r="T70" s="6" t="str">
        <f t="shared" si="20"/>
        <v/>
      </c>
      <c r="U70" s="6" t="str">
        <f t="shared" si="21"/>
        <v/>
      </c>
      <c r="V70" s="6" t="str">
        <f t="shared" si="22"/>
        <v/>
      </c>
      <c r="W70" s="6" t="str">
        <f t="shared" si="23"/>
        <v/>
      </c>
    </row>
    <row r="71" spans="1:23" ht="15" customHeight="1" x14ac:dyDescent="0.25">
      <c r="R71" s="6" t="str">
        <f t="shared" si="18"/>
        <v/>
      </c>
      <c r="S71" s="6" t="str">
        <f t="shared" si="19"/>
        <v/>
      </c>
      <c r="T71" s="6" t="str">
        <f t="shared" si="20"/>
        <v/>
      </c>
      <c r="U71" s="6" t="str">
        <f t="shared" si="21"/>
        <v/>
      </c>
      <c r="V71" s="6" t="str">
        <f t="shared" si="22"/>
        <v/>
      </c>
      <c r="W71" s="6" t="str">
        <f t="shared" si="23"/>
        <v/>
      </c>
    </row>
    <row r="72" spans="1:23" ht="15" customHeight="1" x14ac:dyDescent="0.25">
      <c r="R72" s="6" t="str">
        <f t="shared" si="18"/>
        <v/>
      </c>
      <c r="S72" s="6" t="str">
        <f t="shared" si="19"/>
        <v/>
      </c>
      <c r="T72" s="6" t="str">
        <f t="shared" si="20"/>
        <v/>
      </c>
      <c r="U72" s="6" t="str">
        <f t="shared" si="21"/>
        <v/>
      </c>
      <c r="V72" s="6" t="str">
        <f t="shared" si="22"/>
        <v/>
      </c>
      <c r="W72" s="6" t="str">
        <f t="shared" si="23"/>
        <v/>
      </c>
    </row>
    <row r="73" spans="1:23" ht="15" customHeight="1" x14ac:dyDescent="0.25">
      <c r="R73" s="6" t="str">
        <f t="shared" si="18"/>
        <v/>
      </c>
      <c r="S73" s="6" t="str">
        <f t="shared" si="19"/>
        <v/>
      </c>
      <c r="T73" s="6" t="str">
        <f t="shared" si="20"/>
        <v/>
      </c>
      <c r="U73" s="6" t="str">
        <f t="shared" si="21"/>
        <v/>
      </c>
      <c r="V73" s="6" t="str">
        <f t="shared" si="22"/>
        <v/>
      </c>
      <c r="W73" s="6" t="str">
        <f t="shared" si="23"/>
        <v/>
      </c>
    </row>
    <row r="74" spans="1:23" ht="15" customHeight="1" x14ac:dyDescent="0.25">
      <c r="R74" s="6" t="str">
        <f t="shared" si="18"/>
        <v/>
      </c>
      <c r="S74" s="6" t="str">
        <f t="shared" si="19"/>
        <v/>
      </c>
      <c r="T74" s="6" t="str">
        <f t="shared" si="20"/>
        <v/>
      </c>
      <c r="U74" s="6" t="str">
        <f t="shared" si="21"/>
        <v/>
      </c>
      <c r="V74" s="6" t="str">
        <f t="shared" si="22"/>
        <v/>
      </c>
      <c r="W74" s="6" t="str">
        <f t="shared" si="23"/>
        <v/>
      </c>
    </row>
    <row r="75" spans="1:23" ht="15" customHeight="1" x14ac:dyDescent="0.25">
      <c r="R75" s="6" t="str">
        <f t="shared" si="18"/>
        <v/>
      </c>
      <c r="S75" s="6" t="str">
        <f t="shared" si="19"/>
        <v/>
      </c>
      <c r="T75" s="6" t="str">
        <f t="shared" si="20"/>
        <v/>
      </c>
      <c r="U75" s="6" t="str">
        <f t="shared" si="21"/>
        <v/>
      </c>
      <c r="V75" s="6" t="str">
        <f t="shared" si="22"/>
        <v/>
      </c>
      <c r="W75" s="6" t="str">
        <f t="shared" si="23"/>
        <v/>
      </c>
    </row>
    <row r="76" spans="1:23" ht="15" customHeight="1" x14ac:dyDescent="0.25">
      <c r="R76" s="6" t="str">
        <f t="shared" si="18"/>
        <v/>
      </c>
      <c r="S76" s="6" t="str">
        <f t="shared" si="19"/>
        <v/>
      </c>
      <c r="T76" s="6" t="str">
        <f t="shared" si="20"/>
        <v/>
      </c>
      <c r="U76" s="6" t="str">
        <f t="shared" si="21"/>
        <v/>
      </c>
      <c r="V76" s="6" t="str">
        <f t="shared" si="22"/>
        <v/>
      </c>
      <c r="W76" s="6" t="str">
        <f t="shared" si="23"/>
        <v/>
      </c>
    </row>
    <row r="77" spans="1:23" ht="15" customHeight="1" x14ac:dyDescent="0.25">
      <c r="R77" s="6" t="str">
        <f t="shared" si="18"/>
        <v/>
      </c>
      <c r="S77" s="6" t="str">
        <f t="shared" si="19"/>
        <v/>
      </c>
      <c r="T77" s="6" t="str">
        <f t="shared" si="20"/>
        <v/>
      </c>
      <c r="U77" s="6" t="str">
        <f t="shared" si="21"/>
        <v/>
      </c>
      <c r="V77" s="6" t="str">
        <f t="shared" si="22"/>
        <v/>
      </c>
      <c r="W77" s="6" t="str">
        <f t="shared" si="23"/>
        <v/>
      </c>
    </row>
    <row r="78" spans="1:23" ht="15" customHeight="1" x14ac:dyDescent="0.25">
      <c r="R78" s="6" t="str">
        <f t="shared" si="18"/>
        <v/>
      </c>
      <c r="S78" s="6" t="str">
        <f t="shared" si="19"/>
        <v/>
      </c>
      <c r="T78" s="6" t="str">
        <f t="shared" si="20"/>
        <v/>
      </c>
      <c r="U78" s="6" t="str">
        <f t="shared" si="21"/>
        <v/>
      </c>
      <c r="V78" s="6" t="str">
        <f t="shared" si="22"/>
        <v/>
      </c>
      <c r="W78" s="6" t="str">
        <f t="shared" si="23"/>
        <v/>
      </c>
    </row>
    <row r="79" spans="1:23" ht="15" customHeight="1" x14ac:dyDescent="0.25">
      <c r="R79" s="6" t="str">
        <f t="shared" si="18"/>
        <v/>
      </c>
      <c r="S79" s="6" t="str">
        <f t="shared" si="19"/>
        <v/>
      </c>
      <c r="T79" s="6" t="str">
        <f t="shared" si="20"/>
        <v/>
      </c>
      <c r="U79" s="6" t="str">
        <f t="shared" si="21"/>
        <v/>
      </c>
      <c r="V79" s="6" t="str">
        <f t="shared" si="22"/>
        <v/>
      </c>
      <c r="W79" s="6" t="str">
        <f t="shared" si="23"/>
        <v/>
      </c>
    </row>
    <row r="80" spans="1:23" ht="15" customHeight="1" x14ac:dyDescent="0.25">
      <c r="R80" s="6" t="str">
        <f t="shared" si="18"/>
        <v/>
      </c>
      <c r="S80" s="6" t="str">
        <f t="shared" si="19"/>
        <v/>
      </c>
      <c r="T80" s="6" t="str">
        <f t="shared" si="20"/>
        <v/>
      </c>
      <c r="U80" s="6" t="str">
        <f t="shared" si="21"/>
        <v/>
      </c>
      <c r="V80" s="6" t="str">
        <f t="shared" si="22"/>
        <v/>
      </c>
      <c r="W80" s="6" t="str">
        <f t="shared" si="23"/>
        <v/>
      </c>
    </row>
    <row r="81" spans="18:23" ht="15" customHeight="1" x14ac:dyDescent="0.25">
      <c r="R81" s="6" t="e">
        <f>IF(#REF!="Heures sous-traitance pose*",#REF!,"")</f>
        <v>#REF!</v>
      </c>
      <c r="S81" s="6" t="e">
        <f>IF(#REF!="Location nacelle (dont transport)",#REF!,"")</f>
        <v>#REF!</v>
      </c>
      <c r="T81" s="6" t="e">
        <f>IF(#REF!="Fourniture matériel externe",#REF!,"")</f>
        <v>#REF!</v>
      </c>
      <c r="U81" s="6" t="e">
        <f>IF(#REF!="Heures sous-traitance dépose*",#REF!,"")</f>
        <v>#REF!</v>
      </c>
      <c r="V81" s="6" t="e">
        <f>IF(#REF!="Location autre (dont transport)",#REF!,"")</f>
        <v>#REF!</v>
      </c>
      <c r="W81" s="6" t="e">
        <f>IF(#REF!="Divers",#REF!,"")</f>
        <v>#REF!</v>
      </c>
    </row>
    <row r="82" spans="18:23" ht="15" customHeight="1" x14ac:dyDescent="0.25">
      <c r="R82" s="6" t="e">
        <f>IF(#REF!="Heures sous-traitance pose*",#REF!,"")</f>
        <v>#REF!</v>
      </c>
      <c r="S82" s="6" t="e">
        <f>IF(#REF!="Location nacelle (dont transport)",#REF!,"")</f>
        <v>#REF!</v>
      </c>
      <c r="T82" s="6" t="e">
        <f>IF(#REF!="Fourniture matériel externe",#REF!,"")</f>
        <v>#REF!</v>
      </c>
      <c r="U82" s="6" t="e">
        <f>IF(#REF!="Heures sous-traitance dépose*",#REF!,"")</f>
        <v>#REF!</v>
      </c>
      <c r="V82" s="6" t="e">
        <f>IF(#REF!="Location autre (dont transport)",#REF!,"")</f>
        <v>#REF!</v>
      </c>
      <c r="W82" s="6" t="e">
        <f>IF(#REF!="Divers",#REF!,"")</f>
        <v>#REF!</v>
      </c>
    </row>
    <row r="83" spans="18:23" ht="15" customHeight="1" x14ac:dyDescent="0.25">
      <c r="R83" s="6" t="e">
        <f t="shared" ref="R83:W83" si="24">SUM(R69:R82)</f>
        <v>#REF!</v>
      </c>
      <c r="S83" s="6" t="e">
        <f t="shared" si="24"/>
        <v>#REF!</v>
      </c>
      <c r="T83" s="6" t="e">
        <f t="shared" si="24"/>
        <v>#REF!</v>
      </c>
      <c r="U83" s="6" t="e">
        <f t="shared" si="24"/>
        <v>#REF!</v>
      </c>
      <c r="V83" s="6" t="e">
        <f t="shared" si="24"/>
        <v>#REF!</v>
      </c>
      <c r="W83" s="6" t="e">
        <f t="shared" si="24"/>
        <v>#REF!</v>
      </c>
    </row>
  </sheetData>
  <sheetProtection pivotTables="0"/>
  <mergeCells count="22">
    <mergeCell ref="E67:I67"/>
    <mergeCell ref="J67:M67"/>
    <mergeCell ref="N67:Q67"/>
    <mergeCell ref="K12:M12"/>
    <mergeCell ref="K13:M13"/>
    <mergeCell ref="G14:J14"/>
    <mergeCell ref="L14:M14"/>
    <mergeCell ref="A16:B16"/>
    <mergeCell ref="H16:L16"/>
    <mergeCell ref="M16:N16"/>
    <mergeCell ref="B13:C13"/>
    <mergeCell ref="J66:M66"/>
    <mergeCell ref="N66:Q66"/>
    <mergeCell ref="A17:B17"/>
    <mergeCell ref="H17:L17"/>
    <mergeCell ref="M17:N17"/>
    <mergeCell ref="J64:M64"/>
    <mergeCell ref="N64:Q64"/>
    <mergeCell ref="J65:M65"/>
    <mergeCell ref="N65:Q65"/>
    <mergeCell ref="E65:I65"/>
    <mergeCell ref="E66:I66"/>
  </mergeCells>
  <dataValidations count="6">
    <dataValidation type="list" allowBlank="1" showInputMessage="1" showErrorMessage="1" sqref="B46:B59 IX46:IX59 ST46:ST59 ACP46:ACP59 AML46:AML59 AWH46:AWH59 BGD46:BGD59 BPZ46:BPZ59 BZV46:BZV59 CJR46:CJR59 CTN46:CTN59 DDJ46:DDJ59 DNF46:DNF59 DXB46:DXB59 EGX46:EGX59 EQT46:EQT59 FAP46:FAP59 FKL46:FKL59 FUH46:FUH59 GED46:GED59 GNZ46:GNZ59 GXV46:GXV59 HHR46:HHR59 HRN46:HRN59 IBJ46:IBJ59 ILF46:ILF59 IVB46:IVB59 JEX46:JEX59 JOT46:JOT59 JYP46:JYP59 KIL46:KIL59 KSH46:KSH59 LCD46:LCD59 LLZ46:LLZ59 LVV46:LVV59 MFR46:MFR59 MPN46:MPN59 MZJ46:MZJ59 NJF46:NJF59 NTB46:NTB59 OCX46:OCX59 OMT46:OMT59 OWP46:OWP59 PGL46:PGL59 PQH46:PQH59 QAD46:QAD59 QJZ46:QJZ59 QTV46:QTV59 RDR46:RDR59 RNN46:RNN59 RXJ46:RXJ59 SHF46:SHF59 SRB46:SRB59 TAX46:TAX59 TKT46:TKT59 TUP46:TUP59 UEL46:UEL59 UOH46:UOH59 UYD46:UYD59 VHZ46:VHZ59 VRV46:VRV59 WBR46:WBR59 WLN46:WLN59 WVJ46:WVJ59 B65587:B65596 IX65587:IX65596 ST65587:ST65596 ACP65587:ACP65596 AML65587:AML65596 AWH65587:AWH65596 BGD65587:BGD65596 BPZ65587:BPZ65596 BZV65587:BZV65596 CJR65587:CJR65596 CTN65587:CTN65596 DDJ65587:DDJ65596 DNF65587:DNF65596 DXB65587:DXB65596 EGX65587:EGX65596 EQT65587:EQT65596 FAP65587:FAP65596 FKL65587:FKL65596 FUH65587:FUH65596 GED65587:GED65596 GNZ65587:GNZ65596 GXV65587:GXV65596 HHR65587:HHR65596 HRN65587:HRN65596 IBJ65587:IBJ65596 ILF65587:ILF65596 IVB65587:IVB65596 JEX65587:JEX65596 JOT65587:JOT65596 JYP65587:JYP65596 KIL65587:KIL65596 KSH65587:KSH65596 LCD65587:LCD65596 LLZ65587:LLZ65596 LVV65587:LVV65596 MFR65587:MFR65596 MPN65587:MPN65596 MZJ65587:MZJ65596 NJF65587:NJF65596 NTB65587:NTB65596 OCX65587:OCX65596 OMT65587:OMT65596 OWP65587:OWP65596 PGL65587:PGL65596 PQH65587:PQH65596 QAD65587:QAD65596 QJZ65587:QJZ65596 QTV65587:QTV65596 RDR65587:RDR65596 RNN65587:RNN65596 RXJ65587:RXJ65596 SHF65587:SHF65596 SRB65587:SRB65596 TAX65587:TAX65596 TKT65587:TKT65596 TUP65587:TUP65596 UEL65587:UEL65596 UOH65587:UOH65596 UYD65587:UYD65596 VHZ65587:VHZ65596 VRV65587:VRV65596 WBR65587:WBR65596 WLN65587:WLN65596 WVJ65587:WVJ65596 B131123:B131132 IX131123:IX131132 ST131123:ST131132 ACP131123:ACP131132 AML131123:AML131132 AWH131123:AWH131132 BGD131123:BGD131132 BPZ131123:BPZ131132 BZV131123:BZV131132 CJR131123:CJR131132 CTN131123:CTN131132 DDJ131123:DDJ131132 DNF131123:DNF131132 DXB131123:DXB131132 EGX131123:EGX131132 EQT131123:EQT131132 FAP131123:FAP131132 FKL131123:FKL131132 FUH131123:FUH131132 GED131123:GED131132 GNZ131123:GNZ131132 GXV131123:GXV131132 HHR131123:HHR131132 HRN131123:HRN131132 IBJ131123:IBJ131132 ILF131123:ILF131132 IVB131123:IVB131132 JEX131123:JEX131132 JOT131123:JOT131132 JYP131123:JYP131132 KIL131123:KIL131132 KSH131123:KSH131132 LCD131123:LCD131132 LLZ131123:LLZ131132 LVV131123:LVV131132 MFR131123:MFR131132 MPN131123:MPN131132 MZJ131123:MZJ131132 NJF131123:NJF131132 NTB131123:NTB131132 OCX131123:OCX131132 OMT131123:OMT131132 OWP131123:OWP131132 PGL131123:PGL131132 PQH131123:PQH131132 QAD131123:QAD131132 QJZ131123:QJZ131132 QTV131123:QTV131132 RDR131123:RDR131132 RNN131123:RNN131132 RXJ131123:RXJ131132 SHF131123:SHF131132 SRB131123:SRB131132 TAX131123:TAX131132 TKT131123:TKT131132 TUP131123:TUP131132 UEL131123:UEL131132 UOH131123:UOH131132 UYD131123:UYD131132 VHZ131123:VHZ131132 VRV131123:VRV131132 WBR131123:WBR131132 WLN131123:WLN131132 WVJ131123:WVJ131132 B196659:B196668 IX196659:IX196668 ST196659:ST196668 ACP196659:ACP196668 AML196659:AML196668 AWH196659:AWH196668 BGD196659:BGD196668 BPZ196659:BPZ196668 BZV196659:BZV196668 CJR196659:CJR196668 CTN196659:CTN196668 DDJ196659:DDJ196668 DNF196659:DNF196668 DXB196659:DXB196668 EGX196659:EGX196668 EQT196659:EQT196668 FAP196659:FAP196668 FKL196659:FKL196668 FUH196659:FUH196668 GED196659:GED196668 GNZ196659:GNZ196668 GXV196659:GXV196668 HHR196659:HHR196668 HRN196659:HRN196668 IBJ196659:IBJ196668 ILF196659:ILF196668 IVB196659:IVB196668 JEX196659:JEX196668 JOT196659:JOT196668 JYP196659:JYP196668 KIL196659:KIL196668 KSH196659:KSH196668 LCD196659:LCD196668 LLZ196659:LLZ196668 LVV196659:LVV196668 MFR196659:MFR196668 MPN196659:MPN196668 MZJ196659:MZJ196668 NJF196659:NJF196668 NTB196659:NTB196668 OCX196659:OCX196668 OMT196659:OMT196668 OWP196659:OWP196668 PGL196659:PGL196668 PQH196659:PQH196668 QAD196659:QAD196668 QJZ196659:QJZ196668 QTV196659:QTV196668 RDR196659:RDR196668 RNN196659:RNN196668 RXJ196659:RXJ196668 SHF196659:SHF196668 SRB196659:SRB196668 TAX196659:TAX196668 TKT196659:TKT196668 TUP196659:TUP196668 UEL196659:UEL196668 UOH196659:UOH196668 UYD196659:UYD196668 VHZ196659:VHZ196668 VRV196659:VRV196668 WBR196659:WBR196668 WLN196659:WLN196668 WVJ196659:WVJ196668 B262195:B262204 IX262195:IX262204 ST262195:ST262204 ACP262195:ACP262204 AML262195:AML262204 AWH262195:AWH262204 BGD262195:BGD262204 BPZ262195:BPZ262204 BZV262195:BZV262204 CJR262195:CJR262204 CTN262195:CTN262204 DDJ262195:DDJ262204 DNF262195:DNF262204 DXB262195:DXB262204 EGX262195:EGX262204 EQT262195:EQT262204 FAP262195:FAP262204 FKL262195:FKL262204 FUH262195:FUH262204 GED262195:GED262204 GNZ262195:GNZ262204 GXV262195:GXV262204 HHR262195:HHR262204 HRN262195:HRN262204 IBJ262195:IBJ262204 ILF262195:ILF262204 IVB262195:IVB262204 JEX262195:JEX262204 JOT262195:JOT262204 JYP262195:JYP262204 KIL262195:KIL262204 KSH262195:KSH262204 LCD262195:LCD262204 LLZ262195:LLZ262204 LVV262195:LVV262204 MFR262195:MFR262204 MPN262195:MPN262204 MZJ262195:MZJ262204 NJF262195:NJF262204 NTB262195:NTB262204 OCX262195:OCX262204 OMT262195:OMT262204 OWP262195:OWP262204 PGL262195:PGL262204 PQH262195:PQH262204 QAD262195:QAD262204 QJZ262195:QJZ262204 QTV262195:QTV262204 RDR262195:RDR262204 RNN262195:RNN262204 RXJ262195:RXJ262204 SHF262195:SHF262204 SRB262195:SRB262204 TAX262195:TAX262204 TKT262195:TKT262204 TUP262195:TUP262204 UEL262195:UEL262204 UOH262195:UOH262204 UYD262195:UYD262204 VHZ262195:VHZ262204 VRV262195:VRV262204 WBR262195:WBR262204 WLN262195:WLN262204 WVJ262195:WVJ262204 B327731:B327740 IX327731:IX327740 ST327731:ST327740 ACP327731:ACP327740 AML327731:AML327740 AWH327731:AWH327740 BGD327731:BGD327740 BPZ327731:BPZ327740 BZV327731:BZV327740 CJR327731:CJR327740 CTN327731:CTN327740 DDJ327731:DDJ327740 DNF327731:DNF327740 DXB327731:DXB327740 EGX327731:EGX327740 EQT327731:EQT327740 FAP327731:FAP327740 FKL327731:FKL327740 FUH327731:FUH327740 GED327731:GED327740 GNZ327731:GNZ327740 GXV327731:GXV327740 HHR327731:HHR327740 HRN327731:HRN327740 IBJ327731:IBJ327740 ILF327731:ILF327740 IVB327731:IVB327740 JEX327731:JEX327740 JOT327731:JOT327740 JYP327731:JYP327740 KIL327731:KIL327740 KSH327731:KSH327740 LCD327731:LCD327740 LLZ327731:LLZ327740 LVV327731:LVV327740 MFR327731:MFR327740 MPN327731:MPN327740 MZJ327731:MZJ327740 NJF327731:NJF327740 NTB327731:NTB327740 OCX327731:OCX327740 OMT327731:OMT327740 OWP327731:OWP327740 PGL327731:PGL327740 PQH327731:PQH327740 QAD327731:QAD327740 QJZ327731:QJZ327740 QTV327731:QTV327740 RDR327731:RDR327740 RNN327731:RNN327740 RXJ327731:RXJ327740 SHF327731:SHF327740 SRB327731:SRB327740 TAX327731:TAX327740 TKT327731:TKT327740 TUP327731:TUP327740 UEL327731:UEL327740 UOH327731:UOH327740 UYD327731:UYD327740 VHZ327731:VHZ327740 VRV327731:VRV327740 WBR327731:WBR327740 WLN327731:WLN327740 WVJ327731:WVJ327740 B393267:B393276 IX393267:IX393276 ST393267:ST393276 ACP393267:ACP393276 AML393267:AML393276 AWH393267:AWH393276 BGD393267:BGD393276 BPZ393267:BPZ393276 BZV393267:BZV393276 CJR393267:CJR393276 CTN393267:CTN393276 DDJ393267:DDJ393276 DNF393267:DNF393276 DXB393267:DXB393276 EGX393267:EGX393276 EQT393267:EQT393276 FAP393267:FAP393276 FKL393267:FKL393276 FUH393267:FUH393276 GED393267:GED393276 GNZ393267:GNZ393276 GXV393267:GXV393276 HHR393267:HHR393276 HRN393267:HRN393276 IBJ393267:IBJ393276 ILF393267:ILF393276 IVB393267:IVB393276 JEX393267:JEX393276 JOT393267:JOT393276 JYP393267:JYP393276 KIL393267:KIL393276 KSH393267:KSH393276 LCD393267:LCD393276 LLZ393267:LLZ393276 LVV393267:LVV393276 MFR393267:MFR393276 MPN393267:MPN393276 MZJ393267:MZJ393276 NJF393267:NJF393276 NTB393267:NTB393276 OCX393267:OCX393276 OMT393267:OMT393276 OWP393267:OWP393276 PGL393267:PGL393276 PQH393267:PQH393276 QAD393267:QAD393276 QJZ393267:QJZ393276 QTV393267:QTV393276 RDR393267:RDR393276 RNN393267:RNN393276 RXJ393267:RXJ393276 SHF393267:SHF393276 SRB393267:SRB393276 TAX393267:TAX393276 TKT393267:TKT393276 TUP393267:TUP393276 UEL393267:UEL393276 UOH393267:UOH393276 UYD393267:UYD393276 VHZ393267:VHZ393276 VRV393267:VRV393276 WBR393267:WBR393276 WLN393267:WLN393276 WVJ393267:WVJ393276 B458803:B458812 IX458803:IX458812 ST458803:ST458812 ACP458803:ACP458812 AML458803:AML458812 AWH458803:AWH458812 BGD458803:BGD458812 BPZ458803:BPZ458812 BZV458803:BZV458812 CJR458803:CJR458812 CTN458803:CTN458812 DDJ458803:DDJ458812 DNF458803:DNF458812 DXB458803:DXB458812 EGX458803:EGX458812 EQT458803:EQT458812 FAP458803:FAP458812 FKL458803:FKL458812 FUH458803:FUH458812 GED458803:GED458812 GNZ458803:GNZ458812 GXV458803:GXV458812 HHR458803:HHR458812 HRN458803:HRN458812 IBJ458803:IBJ458812 ILF458803:ILF458812 IVB458803:IVB458812 JEX458803:JEX458812 JOT458803:JOT458812 JYP458803:JYP458812 KIL458803:KIL458812 KSH458803:KSH458812 LCD458803:LCD458812 LLZ458803:LLZ458812 LVV458803:LVV458812 MFR458803:MFR458812 MPN458803:MPN458812 MZJ458803:MZJ458812 NJF458803:NJF458812 NTB458803:NTB458812 OCX458803:OCX458812 OMT458803:OMT458812 OWP458803:OWP458812 PGL458803:PGL458812 PQH458803:PQH458812 QAD458803:QAD458812 QJZ458803:QJZ458812 QTV458803:QTV458812 RDR458803:RDR458812 RNN458803:RNN458812 RXJ458803:RXJ458812 SHF458803:SHF458812 SRB458803:SRB458812 TAX458803:TAX458812 TKT458803:TKT458812 TUP458803:TUP458812 UEL458803:UEL458812 UOH458803:UOH458812 UYD458803:UYD458812 VHZ458803:VHZ458812 VRV458803:VRV458812 WBR458803:WBR458812 WLN458803:WLN458812 WVJ458803:WVJ458812 B524339:B524348 IX524339:IX524348 ST524339:ST524348 ACP524339:ACP524348 AML524339:AML524348 AWH524339:AWH524348 BGD524339:BGD524348 BPZ524339:BPZ524348 BZV524339:BZV524348 CJR524339:CJR524348 CTN524339:CTN524348 DDJ524339:DDJ524348 DNF524339:DNF524348 DXB524339:DXB524348 EGX524339:EGX524348 EQT524339:EQT524348 FAP524339:FAP524348 FKL524339:FKL524348 FUH524339:FUH524348 GED524339:GED524348 GNZ524339:GNZ524348 GXV524339:GXV524348 HHR524339:HHR524348 HRN524339:HRN524348 IBJ524339:IBJ524348 ILF524339:ILF524348 IVB524339:IVB524348 JEX524339:JEX524348 JOT524339:JOT524348 JYP524339:JYP524348 KIL524339:KIL524348 KSH524339:KSH524348 LCD524339:LCD524348 LLZ524339:LLZ524348 LVV524339:LVV524348 MFR524339:MFR524348 MPN524339:MPN524348 MZJ524339:MZJ524348 NJF524339:NJF524348 NTB524339:NTB524348 OCX524339:OCX524348 OMT524339:OMT524348 OWP524339:OWP524348 PGL524339:PGL524348 PQH524339:PQH524348 QAD524339:QAD524348 QJZ524339:QJZ524348 QTV524339:QTV524348 RDR524339:RDR524348 RNN524339:RNN524348 RXJ524339:RXJ524348 SHF524339:SHF524348 SRB524339:SRB524348 TAX524339:TAX524348 TKT524339:TKT524348 TUP524339:TUP524348 UEL524339:UEL524348 UOH524339:UOH524348 UYD524339:UYD524348 VHZ524339:VHZ524348 VRV524339:VRV524348 WBR524339:WBR524348 WLN524339:WLN524348 WVJ524339:WVJ524348 B589875:B589884 IX589875:IX589884 ST589875:ST589884 ACP589875:ACP589884 AML589875:AML589884 AWH589875:AWH589884 BGD589875:BGD589884 BPZ589875:BPZ589884 BZV589875:BZV589884 CJR589875:CJR589884 CTN589875:CTN589884 DDJ589875:DDJ589884 DNF589875:DNF589884 DXB589875:DXB589884 EGX589875:EGX589884 EQT589875:EQT589884 FAP589875:FAP589884 FKL589875:FKL589884 FUH589875:FUH589884 GED589875:GED589884 GNZ589875:GNZ589884 GXV589875:GXV589884 HHR589875:HHR589884 HRN589875:HRN589884 IBJ589875:IBJ589884 ILF589875:ILF589884 IVB589875:IVB589884 JEX589875:JEX589884 JOT589875:JOT589884 JYP589875:JYP589884 KIL589875:KIL589884 KSH589875:KSH589884 LCD589875:LCD589884 LLZ589875:LLZ589884 LVV589875:LVV589884 MFR589875:MFR589884 MPN589875:MPN589884 MZJ589875:MZJ589884 NJF589875:NJF589884 NTB589875:NTB589884 OCX589875:OCX589884 OMT589875:OMT589884 OWP589875:OWP589884 PGL589875:PGL589884 PQH589875:PQH589884 QAD589875:QAD589884 QJZ589875:QJZ589884 QTV589875:QTV589884 RDR589875:RDR589884 RNN589875:RNN589884 RXJ589875:RXJ589884 SHF589875:SHF589884 SRB589875:SRB589884 TAX589875:TAX589884 TKT589875:TKT589884 TUP589875:TUP589884 UEL589875:UEL589884 UOH589875:UOH589884 UYD589875:UYD589884 VHZ589875:VHZ589884 VRV589875:VRV589884 WBR589875:WBR589884 WLN589875:WLN589884 WVJ589875:WVJ589884 B655411:B655420 IX655411:IX655420 ST655411:ST655420 ACP655411:ACP655420 AML655411:AML655420 AWH655411:AWH655420 BGD655411:BGD655420 BPZ655411:BPZ655420 BZV655411:BZV655420 CJR655411:CJR655420 CTN655411:CTN655420 DDJ655411:DDJ655420 DNF655411:DNF655420 DXB655411:DXB655420 EGX655411:EGX655420 EQT655411:EQT655420 FAP655411:FAP655420 FKL655411:FKL655420 FUH655411:FUH655420 GED655411:GED655420 GNZ655411:GNZ655420 GXV655411:GXV655420 HHR655411:HHR655420 HRN655411:HRN655420 IBJ655411:IBJ655420 ILF655411:ILF655420 IVB655411:IVB655420 JEX655411:JEX655420 JOT655411:JOT655420 JYP655411:JYP655420 KIL655411:KIL655420 KSH655411:KSH655420 LCD655411:LCD655420 LLZ655411:LLZ655420 LVV655411:LVV655420 MFR655411:MFR655420 MPN655411:MPN655420 MZJ655411:MZJ655420 NJF655411:NJF655420 NTB655411:NTB655420 OCX655411:OCX655420 OMT655411:OMT655420 OWP655411:OWP655420 PGL655411:PGL655420 PQH655411:PQH655420 QAD655411:QAD655420 QJZ655411:QJZ655420 QTV655411:QTV655420 RDR655411:RDR655420 RNN655411:RNN655420 RXJ655411:RXJ655420 SHF655411:SHF655420 SRB655411:SRB655420 TAX655411:TAX655420 TKT655411:TKT655420 TUP655411:TUP655420 UEL655411:UEL655420 UOH655411:UOH655420 UYD655411:UYD655420 VHZ655411:VHZ655420 VRV655411:VRV655420 WBR655411:WBR655420 WLN655411:WLN655420 WVJ655411:WVJ655420 B720947:B720956 IX720947:IX720956 ST720947:ST720956 ACP720947:ACP720956 AML720947:AML720956 AWH720947:AWH720956 BGD720947:BGD720956 BPZ720947:BPZ720956 BZV720947:BZV720956 CJR720947:CJR720956 CTN720947:CTN720956 DDJ720947:DDJ720956 DNF720947:DNF720956 DXB720947:DXB720956 EGX720947:EGX720956 EQT720947:EQT720956 FAP720947:FAP720956 FKL720947:FKL720956 FUH720947:FUH720956 GED720947:GED720956 GNZ720947:GNZ720956 GXV720947:GXV720956 HHR720947:HHR720956 HRN720947:HRN720956 IBJ720947:IBJ720956 ILF720947:ILF720956 IVB720947:IVB720956 JEX720947:JEX720956 JOT720947:JOT720956 JYP720947:JYP720956 KIL720947:KIL720956 KSH720947:KSH720956 LCD720947:LCD720956 LLZ720947:LLZ720956 LVV720947:LVV720956 MFR720947:MFR720956 MPN720947:MPN720956 MZJ720947:MZJ720956 NJF720947:NJF720956 NTB720947:NTB720956 OCX720947:OCX720956 OMT720947:OMT720956 OWP720947:OWP720956 PGL720947:PGL720956 PQH720947:PQH720956 QAD720947:QAD720956 QJZ720947:QJZ720956 QTV720947:QTV720956 RDR720947:RDR720956 RNN720947:RNN720956 RXJ720947:RXJ720956 SHF720947:SHF720956 SRB720947:SRB720956 TAX720947:TAX720956 TKT720947:TKT720956 TUP720947:TUP720956 UEL720947:UEL720956 UOH720947:UOH720956 UYD720947:UYD720956 VHZ720947:VHZ720956 VRV720947:VRV720956 WBR720947:WBR720956 WLN720947:WLN720956 WVJ720947:WVJ720956 B786483:B786492 IX786483:IX786492 ST786483:ST786492 ACP786483:ACP786492 AML786483:AML786492 AWH786483:AWH786492 BGD786483:BGD786492 BPZ786483:BPZ786492 BZV786483:BZV786492 CJR786483:CJR786492 CTN786483:CTN786492 DDJ786483:DDJ786492 DNF786483:DNF786492 DXB786483:DXB786492 EGX786483:EGX786492 EQT786483:EQT786492 FAP786483:FAP786492 FKL786483:FKL786492 FUH786483:FUH786492 GED786483:GED786492 GNZ786483:GNZ786492 GXV786483:GXV786492 HHR786483:HHR786492 HRN786483:HRN786492 IBJ786483:IBJ786492 ILF786483:ILF786492 IVB786483:IVB786492 JEX786483:JEX786492 JOT786483:JOT786492 JYP786483:JYP786492 KIL786483:KIL786492 KSH786483:KSH786492 LCD786483:LCD786492 LLZ786483:LLZ786492 LVV786483:LVV786492 MFR786483:MFR786492 MPN786483:MPN786492 MZJ786483:MZJ786492 NJF786483:NJF786492 NTB786483:NTB786492 OCX786483:OCX786492 OMT786483:OMT786492 OWP786483:OWP786492 PGL786483:PGL786492 PQH786483:PQH786492 QAD786483:QAD786492 QJZ786483:QJZ786492 QTV786483:QTV786492 RDR786483:RDR786492 RNN786483:RNN786492 RXJ786483:RXJ786492 SHF786483:SHF786492 SRB786483:SRB786492 TAX786483:TAX786492 TKT786483:TKT786492 TUP786483:TUP786492 UEL786483:UEL786492 UOH786483:UOH786492 UYD786483:UYD786492 VHZ786483:VHZ786492 VRV786483:VRV786492 WBR786483:WBR786492 WLN786483:WLN786492 WVJ786483:WVJ786492 B852019:B852028 IX852019:IX852028 ST852019:ST852028 ACP852019:ACP852028 AML852019:AML852028 AWH852019:AWH852028 BGD852019:BGD852028 BPZ852019:BPZ852028 BZV852019:BZV852028 CJR852019:CJR852028 CTN852019:CTN852028 DDJ852019:DDJ852028 DNF852019:DNF852028 DXB852019:DXB852028 EGX852019:EGX852028 EQT852019:EQT852028 FAP852019:FAP852028 FKL852019:FKL852028 FUH852019:FUH852028 GED852019:GED852028 GNZ852019:GNZ852028 GXV852019:GXV852028 HHR852019:HHR852028 HRN852019:HRN852028 IBJ852019:IBJ852028 ILF852019:ILF852028 IVB852019:IVB852028 JEX852019:JEX852028 JOT852019:JOT852028 JYP852019:JYP852028 KIL852019:KIL852028 KSH852019:KSH852028 LCD852019:LCD852028 LLZ852019:LLZ852028 LVV852019:LVV852028 MFR852019:MFR852028 MPN852019:MPN852028 MZJ852019:MZJ852028 NJF852019:NJF852028 NTB852019:NTB852028 OCX852019:OCX852028 OMT852019:OMT852028 OWP852019:OWP852028 PGL852019:PGL852028 PQH852019:PQH852028 QAD852019:QAD852028 QJZ852019:QJZ852028 QTV852019:QTV852028 RDR852019:RDR852028 RNN852019:RNN852028 RXJ852019:RXJ852028 SHF852019:SHF852028 SRB852019:SRB852028 TAX852019:TAX852028 TKT852019:TKT852028 TUP852019:TUP852028 UEL852019:UEL852028 UOH852019:UOH852028 UYD852019:UYD852028 VHZ852019:VHZ852028 VRV852019:VRV852028 WBR852019:WBR852028 WLN852019:WLN852028 WVJ852019:WVJ852028 B917555:B917564 IX917555:IX917564 ST917555:ST917564 ACP917555:ACP917564 AML917555:AML917564 AWH917555:AWH917564 BGD917555:BGD917564 BPZ917555:BPZ917564 BZV917555:BZV917564 CJR917555:CJR917564 CTN917555:CTN917564 DDJ917555:DDJ917564 DNF917555:DNF917564 DXB917555:DXB917564 EGX917555:EGX917564 EQT917555:EQT917564 FAP917555:FAP917564 FKL917555:FKL917564 FUH917555:FUH917564 GED917555:GED917564 GNZ917555:GNZ917564 GXV917555:GXV917564 HHR917555:HHR917564 HRN917555:HRN917564 IBJ917555:IBJ917564 ILF917555:ILF917564 IVB917555:IVB917564 JEX917555:JEX917564 JOT917555:JOT917564 JYP917555:JYP917564 KIL917555:KIL917564 KSH917555:KSH917564 LCD917555:LCD917564 LLZ917555:LLZ917564 LVV917555:LVV917564 MFR917555:MFR917564 MPN917555:MPN917564 MZJ917555:MZJ917564 NJF917555:NJF917564 NTB917555:NTB917564 OCX917555:OCX917564 OMT917555:OMT917564 OWP917555:OWP917564 PGL917555:PGL917564 PQH917555:PQH917564 QAD917555:QAD917564 QJZ917555:QJZ917564 QTV917555:QTV917564 RDR917555:RDR917564 RNN917555:RNN917564 RXJ917555:RXJ917564 SHF917555:SHF917564 SRB917555:SRB917564 TAX917555:TAX917564 TKT917555:TKT917564 TUP917555:TUP917564 UEL917555:UEL917564 UOH917555:UOH917564 UYD917555:UYD917564 VHZ917555:VHZ917564 VRV917555:VRV917564 WBR917555:WBR917564 WLN917555:WLN917564 WVJ917555:WVJ917564 B983091:B983100 IX983091:IX983100 ST983091:ST983100 ACP983091:ACP983100 AML983091:AML983100 AWH983091:AWH983100 BGD983091:BGD983100 BPZ983091:BPZ983100 BZV983091:BZV983100 CJR983091:CJR983100 CTN983091:CTN983100 DDJ983091:DDJ983100 DNF983091:DNF983100 DXB983091:DXB983100 EGX983091:EGX983100 EQT983091:EQT983100 FAP983091:FAP983100 FKL983091:FKL983100 FUH983091:FUH983100 GED983091:GED983100 GNZ983091:GNZ983100 GXV983091:GXV983100 HHR983091:HHR983100 HRN983091:HRN983100 IBJ983091:IBJ983100 ILF983091:ILF983100 IVB983091:IVB983100 JEX983091:JEX983100 JOT983091:JOT983100 JYP983091:JYP983100 KIL983091:KIL983100 KSH983091:KSH983100 LCD983091:LCD983100 LLZ983091:LLZ983100 LVV983091:LVV983100 MFR983091:MFR983100 MPN983091:MPN983100 MZJ983091:MZJ983100 NJF983091:NJF983100 NTB983091:NTB983100 OCX983091:OCX983100 OMT983091:OMT983100 OWP983091:OWP983100 PGL983091:PGL983100 PQH983091:PQH983100 QAD983091:QAD983100 QJZ983091:QJZ983100 QTV983091:QTV983100 RDR983091:RDR983100 RNN983091:RNN983100 RXJ983091:RXJ983100 SHF983091:SHF983100 SRB983091:SRB983100 TAX983091:TAX983100 TKT983091:TKT983100 TUP983091:TUP983100 UEL983091:UEL983100 UOH983091:UOH983100 UYD983091:UYD983100 VHZ983091:VHZ983100 VRV983091:VRV983100 WBR983091:WBR983100 WLN983091:WLN983100 WVJ983091:WVJ983100">
      <formula1>$C$2:$C$8</formula1>
    </dataValidation>
    <dataValidation type="list" allowBlank="1" showInputMessage="1" showErrorMessage="1" sqref="IX85:IX65541 ST85:ST65541 ACP85:ACP65541 AML85:AML65541 AWH85:AWH65541 BGD85:BGD65541 BPZ85:BPZ65541 BZV85:BZV65541 CJR85:CJR65541 CTN85:CTN65541 DDJ85:DDJ65541 DNF85:DNF65541 DXB85:DXB65541 EGX85:EGX65541 EQT85:EQT65541 FAP85:FAP65541 FKL85:FKL65541 FUH85:FUH65541 GED85:GED65541 GNZ85:GNZ65541 GXV85:GXV65541 HHR85:HHR65541 HRN85:HRN65541 IBJ85:IBJ65541 ILF85:ILF65541 IVB85:IVB65541 JEX85:JEX65541 JOT85:JOT65541 JYP85:JYP65541 KIL85:KIL65541 KSH85:KSH65541 LCD85:LCD65541 LLZ85:LLZ65541 LVV85:LVV65541 MFR85:MFR65541 MPN85:MPN65541 MZJ85:MZJ65541 NJF85:NJF65541 NTB85:NTB65541 OCX85:OCX65541 OMT85:OMT65541 OWP85:OWP65541 PGL85:PGL65541 PQH85:PQH65541 QAD85:QAD65541 QJZ85:QJZ65541 QTV85:QTV65541 RDR85:RDR65541 RNN85:RNN65541 RXJ85:RXJ65541 SHF85:SHF65541 SRB85:SRB65541 TAX85:TAX65541 TKT85:TKT65541 TUP85:TUP65541 UEL85:UEL65541 UOH85:UOH65541 UYD85:UYD65541 VHZ85:VHZ65541 VRV85:VRV65541 WBR85:WBR65541 WLN85:WLN65541 WVJ85:WVJ65541 WVJ983103 B65603:B131077 IX65603:IX131077 ST65603:ST131077 ACP65603:ACP131077 AML65603:AML131077 AWH65603:AWH131077 BGD65603:BGD131077 BPZ65603:BPZ131077 BZV65603:BZV131077 CJR65603:CJR131077 CTN65603:CTN131077 DDJ65603:DDJ131077 DNF65603:DNF131077 DXB65603:DXB131077 EGX65603:EGX131077 EQT65603:EQT131077 FAP65603:FAP131077 FKL65603:FKL131077 FUH65603:FUH131077 GED65603:GED131077 GNZ65603:GNZ131077 GXV65603:GXV131077 HHR65603:HHR131077 HRN65603:HRN131077 IBJ65603:IBJ131077 ILF65603:ILF131077 IVB65603:IVB131077 JEX65603:JEX131077 JOT65603:JOT131077 JYP65603:JYP131077 KIL65603:KIL131077 KSH65603:KSH131077 LCD65603:LCD131077 LLZ65603:LLZ131077 LVV65603:LVV131077 MFR65603:MFR131077 MPN65603:MPN131077 MZJ65603:MZJ131077 NJF65603:NJF131077 NTB65603:NTB131077 OCX65603:OCX131077 OMT65603:OMT131077 OWP65603:OWP131077 PGL65603:PGL131077 PQH65603:PQH131077 QAD65603:QAD131077 QJZ65603:QJZ131077 QTV65603:QTV131077 RDR65603:RDR131077 RNN65603:RNN131077 RXJ65603:RXJ131077 SHF65603:SHF131077 SRB65603:SRB131077 TAX65603:TAX131077 TKT65603:TKT131077 TUP65603:TUP131077 UEL65603:UEL131077 UOH65603:UOH131077 UYD65603:UYD131077 VHZ65603:VHZ131077 VRV65603:VRV131077 WBR65603:WBR131077 WLN65603:WLN131077 WVJ65603:WVJ131077 B131139:B196613 IX131139:IX196613 ST131139:ST196613 ACP131139:ACP196613 AML131139:AML196613 AWH131139:AWH196613 BGD131139:BGD196613 BPZ131139:BPZ196613 BZV131139:BZV196613 CJR131139:CJR196613 CTN131139:CTN196613 DDJ131139:DDJ196613 DNF131139:DNF196613 DXB131139:DXB196613 EGX131139:EGX196613 EQT131139:EQT196613 FAP131139:FAP196613 FKL131139:FKL196613 FUH131139:FUH196613 GED131139:GED196613 GNZ131139:GNZ196613 GXV131139:GXV196613 HHR131139:HHR196613 HRN131139:HRN196613 IBJ131139:IBJ196613 ILF131139:ILF196613 IVB131139:IVB196613 JEX131139:JEX196613 JOT131139:JOT196613 JYP131139:JYP196613 KIL131139:KIL196613 KSH131139:KSH196613 LCD131139:LCD196613 LLZ131139:LLZ196613 LVV131139:LVV196613 MFR131139:MFR196613 MPN131139:MPN196613 MZJ131139:MZJ196613 NJF131139:NJF196613 NTB131139:NTB196613 OCX131139:OCX196613 OMT131139:OMT196613 OWP131139:OWP196613 PGL131139:PGL196613 PQH131139:PQH196613 QAD131139:QAD196613 QJZ131139:QJZ196613 QTV131139:QTV196613 RDR131139:RDR196613 RNN131139:RNN196613 RXJ131139:RXJ196613 SHF131139:SHF196613 SRB131139:SRB196613 TAX131139:TAX196613 TKT131139:TKT196613 TUP131139:TUP196613 UEL131139:UEL196613 UOH131139:UOH196613 UYD131139:UYD196613 VHZ131139:VHZ196613 VRV131139:VRV196613 WBR131139:WBR196613 WLN131139:WLN196613 WVJ131139:WVJ196613 B196675:B262149 IX196675:IX262149 ST196675:ST262149 ACP196675:ACP262149 AML196675:AML262149 AWH196675:AWH262149 BGD196675:BGD262149 BPZ196675:BPZ262149 BZV196675:BZV262149 CJR196675:CJR262149 CTN196675:CTN262149 DDJ196675:DDJ262149 DNF196675:DNF262149 DXB196675:DXB262149 EGX196675:EGX262149 EQT196675:EQT262149 FAP196675:FAP262149 FKL196675:FKL262149 FUH196675:FUH262149 GED196675:GED262149 GNZ196675:GNZ262149 GXV196675:GXV262149 HHR196675:HHR262149 HRN196675:HRN262149 IBJ196675:IBJ262149 ILF196675:ILF262149 IVB196675:IVB262149 JEX196675:JEX262149 JOT196675:JOT262149 JYP196675:JYP262149 KIL196675:KIL262149 KSH196675:KSH262149 LCD196675:LCD262149 LLZ196675:LLZ262149 LVV196675:LVV262149 MFR196675:MFR262149 MPN196675:MPN262149 MZJ196675:MZJ262149 NJF196675:NJF262149 NTB196675:NTB262149 OCX196675:OCX262149 OMT196675:OMT262149 OWP196675:OWP262149 PGL196675:PGL262149 PQH196675:PQH262149 QAD196675:QAD262149 QJZ196675:QJZ262149 QTV196675:QTV262149 RDR196675:RDR262149 RNN196675:RNN262149 RXJ196675:RXJ262149 SHF196675:SHF262149 SRB196675:SRB262149 TAX196675:TAX262149 TKT196675:TKT262149 TUP196675:TUP262149 UEL196675:UEL262149 UOH196675:UOH262149 UYD196675:UYD262149 VHZ196675:VHZ262149 VRV196675:VRV262149 WBR196675:WBR262149 WLN196675:WLN262149 WVJ196675:WVJ262149 B262211:B327685 IX262211:IX327685 ST262211:ST327685 ACP262211:ACP327685 AML262211:AML327685 AWH262211:AWH327685 BGD262211:BGD327685 BPZ262211:BPZ327685 BZV262211:BZV327685 CJR262211:CJR327685 CTN262211:CTN327685 DDJ262211:DDJ327685 DNF262211:DNF327685 DXB262211:DXB327685 EGX262211:EGX327685 EQT262211:EQT327685 FAP262211:FAP327685 FKL262211:FKL327685 FUH262211:FUH327685 GED262211:GED327685 GNZ262211:GNZ327685 GXV262211:GXV327685 HHR262211:HHR327685 HRN262211:HRN327685 IBJ262211:IBJ327685 ILF262211:ILF327685 IVB262211:IVB327685 JEX262211:JEX327685 JOT262211:JOT327685 JYP262211:JYP327685 KIL262211:KIL327685 KSH262211:KSH327685 LCD262211:LCD327685 LLZ262211:LLZ327685 LVV262211:LVV327685 MFR262211:MFR327685 MPN262211:MPN327685 MZJ262211:MZJ327685 NJF262211:NJF327685 NTB262211:NTB327685 OCX262211:OCX327685 OMT262211:OMT327685 OWP262211:OWP327685 PGL262211:PGL327685 PQH262211:PQH327685 QAD262211:QAD327685 QJZ262211:QJZ327685 QTV262211:QTV327685 RDR262211:RDR327685 RNN262211:RNN327685 RXJ262211:RXJ327685 SHF262211:SHF327685 SRB262211:SRB327685 TAX262211:TAX327685 TKT262211:TKT327685 TUP262211:TUP327685 UEL262211:UEL327685 UOH262211:UOH327685 UYD262211:UYD327685 VHZ262211:VHZ327685 VRV262211:VRV327685 WBR262211:WBR327685 WLN262211:WLN327685 WVJ262211:WVJ327685 B327747:B393221 IX327747:IX393221 ST327747:ST393221 ACP327747:ACP393221 AML327747:AML393221 AWH327747:AWH393221 BGD327747:BGD393221 BPZ327747:BPZ393221 BZV327747:BZV393221 CJR327747:CJR393221 CTN327747:CTN393221 DDJ327747:DDJ393221 DNF327747:DNF393221 DXB327747:DXB393221 EGX327747:EGX393221 EQT327747:EQT393221 FAP327747:FAP393221 FKL327747:FKL393221 FUH327747:FUH393221 GED327747:GED393221 GNZ327747:GNZ393221 GXV327747:GXV393221 HHR327747:HHR393221 HRN327747:HRN393221 IBJ327747:IBJ393221 ILF327747:ILF393221 IVB327747:IVB393221 JEX327747:JEX393221 JOT327747:JOT393221 JYP327747:JYP393221 KIL327747:KIL393221 KSH327747:KSH393221 LCD327747:LCD393221 LLZ327747:LLZ393221 LVV327747:LVV393221 MFR327747:MFR393221 MPN327747:MPN393221 MZJ327747:MZJ393221 NJF327747:NJF393221 NTB327747:NTB393221 OCX327747:OCX393221 OMT327747:OMT393221 OWP327747:OWP393221 PGL327747:PGL393221 PQH327747:PQH393221 QAD327747:QAD393221 QJZ327747:QJZ393221 QTV327747:QTV393221 RDR327747:RDR393221 RNN327747:RNN393221 RXJ327747:RXJ393221 SHF327747:SHF393221 SRB327747:SRB393221 TAX327747:TAX393221 TKT327747:TKT393221 TUP327747:TUP393221 UEL327747:UEL393221 UOH327747:UOH393221 UYD327747:UYD393221 VHZ327747:VHZ393221 VRV327747:VRV393221 WBR327747:WBR393221 WLN327747:WLN393221 WVJ327747:WVJ393221 B393283:B458757 IX393283:IX458757 ST393283:ST458757 ACP393283:ACP458757 AML393283:AML458757 AWH393283:AWH458757 BGD393283:BGD458757 BPZ393283:BPZ458757 BZV393283:BZV458757 CJR393283:CJR458757 CTN393283:CTN458757 DDJ393283:DDJ458757 DNF393283:DNF458757 DXB393283:DXB458757 EGX393283:EGX458757 EQT393283:EQT458757 FAP393283:FAP458757 FKL393283:FKL458757 FUH393283:FUH458757 GED393283:GED458757 GNZ393283:GNZ458757 GXV393283:GXV458757 HHR393283:HHR458757 HRN393283:HRN458757 IBJ393283:IBJ458757 ILF393283:ILF458757 IVB393283:IVB458757 JEX393283:JEX458757 JOT393283:JOT458757 JYP393283:JYP458757 KIL393283:KIL458757 KSH393283:KSH458757 LCD393283:LCD458757 LLZ393283:LLZ458757 LVV393283:LVV458757 MFR393283:MFR458757 MPN393283:MPN458757 MZJ393283:MZJ458757 NJF393283:NJF458757 NTB393283:NTB458757 OCX393283:OCX458757 OMT393283:OMT458757 OWP393283:OWP458757 PGL393283:PGL458757 PQH393283:PQH458757 QAD393283:QAD458757 QJZ393283:QJZ458757 QTV393283:QTV458757 RDR393283:RDR458757 RNN393283:RNN458757 RXJ393283:RXJ458757 SHF393283:SHF458757 SRB393283:SRB458757 TAX393283:TAX458757 TKT393283:TKT458757 TUP393283:TUP458757 UEL393283:UEL458757 UOH393283:UOH458757 UYD393283:UYD458757 VHZ393283:VHZ458757 VRV393283:VRV458757 WBR393283:WBR458757 WLN393283:WLN458757 WVJ393283:WVJ458757 B458819:B524293 IX458819:IX524293 ST458819:ST524293 ACP458819:ACP524293 AML458819:AML524293 AWH458819:AWH524293 BGD458819:BGD524293 BPZ458819:BPZ524293 BZV458819:BZV524293 CJR458819:CJR524293 CTN458819:CTN524293 DDJ458819:DDJ524293 DNF458819:DNF524293 DXB458819:DXB524293 EGX458819:EGX524293 EQT458819:EQT524293 FAP458819:FAP524293 FKL458819:FKL524293 FUH458819:FUH524293 GED458819:GED524293 GNZ458819:GNZ524293 GXV458819:GXV524293 HHR458819:HHR524293 HRN458819:HRN524293 IBJ458819:IBJ524293 ILF458819:ILF524293 IVB458819:IVB524293 JEX458819:JEX524293 JOT458819:JOT524293 JYP458819:JYP524293 KIL458819:KIL524293 KSH458819:KSH524293 LCD458819:LCD524293 LLZ458819:LLZ524293 LVV458819:LVV524293 MFR458819:MFR524293 MPN458819:MPN524293 MZJ458819:MZJ524293 NJF458819:NJF524293 NTB458819:NTB524293 OCX458819:OCX524293 OMT458819:OMT524293 OWP458819:OWP524293 PGL458819:PGL524293 PQH458819:PQH524293 QAD458819:QAD524293 QJZ458819:QJZ524293 QTV458819:QTV524293 RDR458819:RDR524293 RNN458819:RNN524293 RXJ458819:RXJ524293 SHF458819:SHF524293 SRB458819:SRB524293 TAX458819:TAX524293 TKT458819:TKT524293 TUP458819:TUP524293 UEL458819:UEL524293 UOH458819:UOH524293 UYD458819:UYD524293 VHZ458819:VHZ524293 VRV458819:VRV524293 WBR458819:WBR524293 WLN458819:WLN524293 WVJ458819:WVJ524293 B524355:B589829 IX524355:IX589829 ST524355:ST589829 ACP524355:ACP589829 AML524355:AML589829 AWH524355:AWH589829 BGD524355:BGD589829 BPZ524355:BPZ589829 BZV524355:BZV589829 CJR524355:CJR589829 CTN524355:CTN589829 DDJ524355:DDJ589829 DNF524355:DNF589829 DXB524355:DXB589829 EGX524355:EGX589829 EQT524355:EQT589829 FAP524355:FAP589829 FKL524355:FKL589829 FUH524355:FUH589829 GED524355:GED589829 GNZ524355:GNZ589829 GXV524355:GXV589829 HHR524355:HHR589829 HRN524355:HRN589829 IBJ524355:IBJ589829 ILF524355:ILF589829 IVB524355:IVB589829 JEX524355:JEX589829 JOT524355:JOT589829 JYP524355:JYP589829 KIL524355:KIL589829 KSH524355:KSH589829 LCD524355:LCD589829 LLZ524355:LLZ589829 LVV524355:LVV589829 MFR524355:MFR589829 MPN524355:MPN589829 MZJ524355:MZJ589829 NJF524355:NJF589829 NTB524355:NTB589829 OCX524355:OCX589829 OMT524355:OMT589829 OWP524355:OWP589829 PGL524355:PGL589829 PQH524355:PQH589829 QAD524355:QAD589829 QJZ524355:QJZ589829 QTV524355:QTV589829 RDR524355:RDR589829 RNN524355:RNN589829 RXJ524355:RXJ589829 SHF524355:SHF589829 SRB524355:SRB589829 TAX524355:TAX589829 TKT524355:TKT589829 TUP524355:TUP589829 UEL524355:UEL589829 UOH524355:UOH589829 UYD524355:UYD589829 VHZ524355:VHZ589829 VRV524355:VRV589829 WBR524355:WBR589829 WLN524355:WLN589829 WVJ524355:WVJ589829 B589891:B655365 IX589891:IX655365 ST589891:ST655365 ACP589891:ACP655365 AML589891:AML655365 AWH589891:AWH655365 BGD589891:BGD655365 BPZ589891:BPZ655365 BZV589891:BZV655365 CJR589891:CJR655365 CTN589891:CTN655365 DDJ589891:DDJ655365 DNF589891:DNF655365 DXB589891:DXB655365 EGX589891:EGX655365 EQT589891:EQT655365 FAP589891:FAP655365 FKL589891:FKL655365 FUH589891:FUH655365 GED589891:GED655365 GNZ589891:GNZ655365 GXV589891:GXV655365 HHR589891:HHR655365 HRN589891:HRN655365 IBJ589891:IBJ655365 ILF589891:ILF655365 IVB589891:IVB655365 JEX589891:JEX655365 JOT589891:JOT655365 JYP589891:JYP655365 KIL589891:KIL655365 KSH589891:KSH655365 LCD589891:LCD655365 LLZ589891:LLZ655365 LVV589891:LVV655365 MFR589891:MFR655365 MPN589891:MPN655365 MZJ589891:MZJ655365 NJF589891:NJF655365 NTB589891:NTB655365 OCX589891:OCX655365 OMT589891:OMT655365 OWP589891:OWP655365 PGL589891:PGL655365 PQH589891:PQH655365 QAD589891:QAD655365 QJZ589891:QJZ655365 QTV589891:QTV655365 RDR589891:RDR655365 RNN589891:RNN655365 RXJ589891:RXJ655365 SHF589891:SHF655365 SRB589891:SRB655365 TAX589891:TAX655365 TKT589891:TKT655365 TUP589891:TUP655365 UEL589891:UEL655365 UOH589891:UOH655365 UYD589891:UYD655365 VHZ589891:VHZ655365 VRV589891:VRV655365 WBR589891:WBR655365 WLN589891:WLN655365 WVJ589891:WVJ655365 B655427:B720901 IX655427:IX720901 ST655427:ST720901 ACP655427:ACP720901 AML655427:AML720901 AWH655427:AWH720901 BGD655427:BGD720901 BPZ655427:BPZ720901 BZV655427:BZV720901 CJR655427:CJR720901 CTN655427:CTN720901 DDJ655427:DDJ720901 DNF655427:DNF720901 DXB655427:DXB720901 EGX655427:EGX720901 EQT655427:EQT720901 FAP655427:FAP720901 FKL655427:FKL720901 FUH655427:FUH720901 GED655427:GED720901 GNZ655427:GNZ720901 GXV655427:GXV720901 HHR655427:HHR720901 HRN655427:HRN720901 IBJ655427:IBJ720901 ILF655427:ILF720901 IVB655427:IVB720901 JEX655427:JEX720901 JOT655427:JOT720901 JYP655427:JYP720901 KIL655427:KIL720901 KSH655427:KSH720901 LCD655427:LCD720901 LLZ655427:LLZ720901 LVV655427:LVV720901 MFR655427:MFR720901 MPN655427:MPN720901 MZJ655427:MZJ720901 NJF655427:NJF720901 NTB655427:NTB720901 OCX655427:OCX720901 OMT655427:OMT720901 OWP655427:OWP720901 PGL655427:PGL720901 PQH655427:PQH720901 QAD655427:QAD720901 QJZ655427:QJZ720901 QTV655427:QTV720901 RDR655427:RDR720901 RNN655427:RNN720901 RXJ655427:RXJ720901 SHF655427:SHF720901 SRB655427:SRB720901 TAX655427:TAX720901 TKT655427:TKT720901 TUP655427:TUP720901 UEL655427:UEL720901 UOH655427:UOH720901 UYD655427:UYD720901 VHZ655427:VHZ720901 VRV655427:VRV720901 WBR655427:WBR720901 WLN655427:WLN720901 WVJ655427:WVJ720901 B720963:B786437 IX720963:IX786437 ST720963:ST786437 ACP720963:ACP786437 AML720963:AML786437 AWH720963:AWH786437 BGD720963:BGD786437 BPZ720963:BPZ786437 BZV720963:BZV786437 CJR720963:CJR786437 CTN720963:CTN786437 DDJ720963:DDJ786437 DNF720963:DNF786437 DXB720963:DXB786437 EGX720963:EGX786437 EQT720963:EQT786437 FAP720963:FAP786437 FKL720963:FKL786437 FUH720963:FUH786437 GED720963:GED786437 GNZ720963:GNZ786437 GXV720963:GXV786437 HHR720963:HHR786437 HRN720963:HRN786437 IBJ720963:IBJ786437 ILF720963:ILF786437 IVB720963:IVB786437 JEX720963:JEX786437 JOT720963:JOT786437 JYP720963:JYP786437 KIL720963:KIL786437 KSH720963:KSH786437 LCD720963:LCD786437 LLZ720963:LLZ786437 LVV720963:LVV786437 MFR720963:MFR786437 MPN720963:MPN786437 MZJ720963:MZJ786437 NJF720963:NJF786437 NTB720963:NTB786437 OCX720963:OCX786437 OMT720963:OMT786437 OWP720963:OWP786437 PGL720963:PGL786437 PQH720963:PQH786437 QAD720963:QAD786437 QJZ720963:QJZ786437 QTV720963:QTV786437 RDR720963:RDR786437 RNN720963:RNN786437 RXJ720963:RXJ786437 SHF720963:SHF786437 SRB720963:SRB786437 TAX720963:TAX786437 TKT720963:TKT786437 TUP720963:TUP786437 UEL720963:UEL786437 UOH720963:UOH786437 UYD720963:UYD786437 VHZ720963:VHZ786437 VRV720963:VRV786437 WBR720963:WBR786437 WLN720963:WLN786437 WVJ720963:WVJ786437 B786499:B851973 IX786499:IX851973 ST786499:ST851973 ACP786499:ACP851973 AML786499:AML851973 AWH786499:AWH851973 BGD786499:BGD851973 BPZ786499:BPZ851973 BZV786499:BZV851973 CJR786499:CJR851973 CTN786499:CTN851973 DDJ786499:DDJ851973 DNF786499:DNF851973 DXB786499:DXB851973 EGX786499:EGX851973 EQT786499:EQT851973 FAP786499:FAP851973 FKL786499:FKL851973 FUH786499:FUH851973 GED786499:GED851973 GNZ786499:GNZ851973 GXV786499:GXV851973 HHR786499:HHR851973 HRN786499:HRN851973 IBJ786499:IBJ851973 ILF786499:ILF851973 IVB786499:IVB851973 JEX786499:JEX851973 JOT786499:JOT851973 JYP786499:JYP851973 KIL786499:KIL851973 KSH786499:KSH851973 LCD786499:LCD851973 LLZ786499:LLZ851973 LVV786499:LVV851973 MFR786499:MFR851973 MPN786499:MPN851973 MZJ786499:MZJ851973 NJF786499:NJF851973 NTB786499:NTB851973 OCX786499:OCX851973 OMT786499:OMT851973 OWP786499:OWP851973 PGL786499:PGL851973 PQH786499:PQH851973 QAD786499:QAD851973 QJZ786499:QJZ851973 QTV786499:QTV851973 RDR786499:RDR851973 RNN786499:RNN851973 RXJ786499:RXJ851973 SHF786499:SHF851973 SRB786499:SRB851973 TAX786499:TAX851973 TKT786499:TKT851973 TUP786499:TUP851973 UEL786499:UEL851973 UOH786499:UOH851973 UYD786499:UYD851973 VHZ786499:VHZ851973 VRV786499:VRV851973 WBR786499:WBR851973 WLN786499:WLN851973 WVJ786499:WVJ851973 B852035:B917509 IX852035:IX917509 ST852035:ST917509 ACP852035:ACP917509 AML852035:AML917509 AWH852035:AWH917509 BGD852035:BGD917509 BPZ852035:BPZ917509 BZV852035:BZV917509 CJR852035:CJR917509 CTN852035:CTN917509 DDJ852035:DDJ917509 DNF852035:DNF917509 DXB852035:DXB917509 EGX852035:EGX917509 EQT852035:EQT917509 FAP852035:FAP917509 FKL852035:FKL917509 FUH852035:FUH917509 GED852035:GED917509 GNZ852035:GNZ917509 GXV852035:GXV917509 HHR852035:HHR917509 HRN852035:HRN917509 IBJ852035:IBJ917509 ILF852035:ILF917509 IVB852035:IVB917509 JEX852035:JEX917509 JOT852035:JOT917509 JYP852035:JYP917509 KIL852035:KIL917509 KSH852035:KSH917509 LCD852035:LCD917509 LLZ852035:LLZ917509 LVV852035:LVV917509 MFR852035:MFR917509 MPN852035:MPN917509 MZJ852035:MZJ917509 NJF852035:NJF917509 NTB852035:NTB917509 OCX852035:OCX917509 OMT852035:OMT917509 OWP852035:OWP917509 PGL852035:PGL917509 PQH852035:PQH917509 QAD852035:QAD917509 QJZ852035:QJZ917509 QTV852035:QTV917509 RDR852035:RDR917509 RNN852035:RNN917509 RXJ852035:RXJ917509 SHF852035:SHF917509 SRB852035:SRB917509 TAX852035:TAX917509 TKT852035:TKT917509 TUP852035:TUP917509 UEL852035:UEL917509 UOH852035:UOH917509 UYD852035:UYD917509 VHZ852035:VHZ917509 VRV852035:VRV917509 WBR852035:WBR917509 WLN852035:WLN917509 WVJ852035:WVJ917509 B917571:B983045 IX917571:IX983045 ST917571:ST983045 ACP917571:ACP983045 AML917571:AML983045 AWH917571:AWH983045 BGD917571:BGD983045 BPZ917571:BPZ983045 BZV917571:BZV983045 CJR917571:CJR983045 CTN917571:CTN983045 DDJ917571:DDJ983045 DNF917571:DNF983045 DXB917571:DXB983045 EGX917571:EGX983045 EQT917571:EQT983045 FAP917571:FAP983045 FKL917571:FKL983045 FUH917571:FUH983045 GED917571:GED983045 GNZ917571:GNZ983045 GXV917571:GXV983045 HHR917571:HHR983045 HRN917571:HRN983045 IBJ917571:IBJ983045 ILF917571:ILF983045 IVB917571:IVB983045 JEX917571:JEX983045 JOT917571:JOT983045 JYP917571:JYP983045 KIL917571:KIL983045 KSH917571:KSH983045 LCD917571:LCD983045 LLZ917571:LLZ983045 LVV917571:LVV983045 MFR917571:MFR983045 MPN917571:MPN983045 MZJ917571:MZJ983045 NJF917571:NJF983045 NTB917571:NTB983045 OCX917571:OCX983045 OMT917571:OMT983045 OWP917571:OWP983045 PGL917571:PGL983045 PQH917571:PQH983045 QAD917571:QAD983045 QJZ917571:QJZ983045 QTV917571:QTV983045 RDR917571:RDR983045 RNN917571:RNN983045 RXJ917571:RXJ983045 SHF917571:SHF983045 SRB917571:SRB983045 TAX917571:TAX983045 TKT917571:TKT983045 TUP917571:TUP983045 UEL917571:UEL983045 UOH917571:UOH983045 UYD917571:UYD983045 VHZ917571:VHZ983045 VRV917571:VRV983045 WBR917571:WBR983045 WLN917571:WLN983045 WVJ917571:WVJ983045 B983107:B1048576 IX983107:IX1048576 ST983107:ST1048576 ACP983107:ACP1048576 AML983107:AML1048576 AWH983107:AWH1048576 BGD983107:BGD1048576 BPZ983107:BPZ1048576 BZV983107:BZV1048576 CJR983107:CJR1048576 CTN983107:CTN1048576 DDJ983107:DDJ1048576 DNF983107:DNF1048576 DXB983107:DXB1048576 EGX983107:EGX1048576 EQT983107:EQT1048576 FAP983107:FAP1048576 FKL983107:FKL1048576 FUH983107:FUH1048576 GED983107:GED1048576 GNZ983107:GNZ1048576 GXV983107:GXV1048576 HHR983107:HHR1048576 HRN983107:HRN1048576 IBJ983107:IBJ1048576 ILF983107:ILF1048576 IVB983107:IVB1048576 JEX983107:JEX1048576 JOT983107:JOT1048576 JYP983107:JYP1048576 KIL983107:KIL1048576 KSH983107:KSH1048576 LCD983107:LCD1048576 LLZ983107:LLZ1048576 LVV983107:LVV1048576 MFR983107:MFR1048576 MPN983107:MPN1048576 MZJ983107:MZJ1048576 NJF983107:NJF1048576 NTB983107:NTB1048576 OCX983107:OCX1048576 OMT983107:OMT1048576 OWP983107:OWP1048576 PGL983107:PGL1048576 PQH983107:PQH1048576 QAD983107:QAD1048576 QJZ983107:QJZ1048576 QTV983107:QTV1048576 RDR983107:RDR1048576 RNN983107:RNN1048576 RXJ983107:RXJ1048576 SHF983107:SHF1048576 SRB983107:SRB1048576 TAX983107:TAX1048576 TKT983107:TKT1048576 TUP983107:TUP1048576 UEL983107:UEL1048576 UOH983107:UOH1048576 UYD983107:UYD1048576 VHZ983107:VHZ1048576 VRV983107:VRV1048576 WBR983107:WBR1048576 WLN983107:WLN1048576 WVJ983107:WVJ1048576 B63 IX63 ST63 ACP63 AML63 AWH63 BGD63 BPZ63 BZV63 CJR63 CTN63 DDJ63 DNF63 DXB63 EGX63 EQT63 FAP63 FKL63 FUH63 GED63 GNZ63 GXV63 HHR63 HRN63 IBJ63 ILF63 IVB63 JEX63 JOT63 JYP63 KIL63 KSH63 LCD63 LLZ63 LVV63 MFR63 MPN63 MZJ63 NJF63 NTB63 OCX63 OMT63 OWP63 PGL63 PQH63 QAD63 QJZ63 QTV63 RDR63 RNN63 RXJ63 SHF63 SRB63 TAX63 TKT63 TUP63 UEL63 UOH63 UYD63 VHZ63 VRV63 WBR63 WLN63 WVJ63 B65599 IX65599 ST65599 ACP65599 AML65599 AWH65599 BGD65599 BPZ65599 BZV65599 CJR65599 CTN65599 DDJ65599 DNF65599 DXB65599 EGX65599 EQT65599 FAP65599 FKL65599 FUH65599 GED65599 GNZ65599 GXV65599 HHR65599 HRN65599 IBJ65599 ILF65599 IVB65599 JEX65599 JOT65599 JYP65599 KIL65599 KSH65599 LCD65599 LLZ65599 LVV65599 MFR65599 MPN65599 MZJ65599 NJF65599 NTB65599 OCX65599 OMT65599 OWP65599 PGL65599 PQH65599 QAD65599 QJZ65599 QTV65599 RDR65599 RNN65599 RXJ65599 SHF65599 SRB65599 TAX65599 TKT65599 TUP65599 UEL65599 UOH65599 UYD65599 VHZ65599 VRV65599 WBR65599 WLN65599 WVJ65599 B131135 IX131135 ST131135 ACP131135 AML131135 AWH131135 BGD131135 BPZ131135 BZV131135 CJR131135 CTN131135 DDJ131135 DNF131135 DXB131135 EGX131135 EQT131135 FAP131135 FKL131135 FUH131135 GED131135 GNZ131135 GXV131135 HHR131135 HRN131135 IBJ131135 ILF131135 IVB131135 JEX131135 JOT131135 JYP131135 KIL131135 KSH131135 LCD131135 LLZ131135 LVV131135 MFR131135 MPN131135 MZJ131135 NJF131135 NTB131135 OCX131135 OMT131135 OWP131135 PGL131135 PQH131135 QAD131135 QJZ131135 QTV131135 RDR131135 RNN131135 RXJ131135 SHF131135 SRB131135 TAX131135 TKT131135 TUP131135 UEL131135 UOH131135 UYD131135 VHZ131135 VRV131135 WBR131135 WLN131135 WVJ131135 B196671 IX196671 ST196671 ACP196671 AML196671 AWH196671 BGD196671 BPZ196671 BZV196671 CJR196671 CTN196671 DDJ196671 DNF196671 DXB196671 EGX196671 EQT196671 FAP196671 FKL196671 FUH196671 GED196671 GNZ196671 GXV196671 HHR196671 HRN196671 IBJ196671 ILF196671 IVB196671 JEX196671 JOT196671 JYP196671 KIL196671 KSH196671 LCD196671 LLZ196671 LVV196671 MFR196671 MPN196671 MZJ196671 NJF196671 NTB196671 OCX196671 OMT196671 OWP196671 PGL196671 PQH196671 QAD196671 QJZ196671 QTV196671 RDR196671 RNN196671 RXJ196671 SHF196671 SRB196671 TAX196671 TKT196671 TUP196671 UEL196671 UOH196671 UYD196671 VHZ196671 VRV196671 WBR196671 WLN196671 WVJ196671 B262207 IX262207 ST262207 ACP262207 AML262207 AWH262207 BGD262207 BPZ262207 BZV262207 CJR262207 CTN262207 DDJ262207 DNF262207 DXB262207 EGX262207 EQT262207 FAP262207 FKL262207 FUH262207 GED262207 GNZ262207 GXV262207 HHR262207 HRN262207 IBJ262207 ILF262207 IVB262207 JEX262207 JOT262207 JYP262207 KIL262207 KSH262207 LCD262207 LLZ262207 LVV262207 MFR262207 MPN262207 MZJ262207 NJF262207 NTB262207 OCX262207 OMT262207 OWP262207 PGL262207 PQH262207 QAD262207 QJZ262207 QTV262207 RDR262207 RNN262207 RXJ262207 SHF262207 SRB262207 TAX262207 TKT262207 TUP262207 UEL262207 UOH262207 UYD262207 VHZ262207 VRV262207 WBR262207 WLN262207 WVJ262207 B327743 IX327743 ST327743 ACP327743 AML327743 AWH327743 BGD327743 BPZ327743 BZV327743 CJR327743 CTN327743 DDJ327743 DNF327743 DXB327743 EGX327743 EQT327743 FAP327743 FKL327743 FUH327743 GED327743 GNZ327743 GXV327743 HHR327743 HRN327743 IBJ327743 ILF327743 IVB327743 JEX327743 JOT327743 JYP327743 KIL327743 KSH327743 LCD327743 LLZ327743 LVV327743 MFR327743 MPN327743 MZJ327743 NJF327743 NTB327743 OCX327743 OMT327743 OWP327743 PGL327743 PQH327743 QAD327743 QJZ327743 QTV327743 RDR327743 RNN327743 RXJ327743 SHF327743 SRB327743 TAX327743 TKT327743 TUP327743 UEL327743 UOH327743 UYD327743 VHZ327743 VRV327743 WBR327743 WLN327743 WVJ327743 B393279 IX393279 ST393279 ACP393279 AML393279 AWH393279 BGD393279 BPZ393279 BZV393279 CJR393279 CTN393279 DDJ393279 DNF393279 DXB393279 EGX393279 EQT393279 FAP393279 FKL393279 FUH393279 GED393279 GNZ393279 GXV393279 HHR393279 HRN393279 IBJ393279 ILF393279 IVB393279 JEX393279 JOT393279 JYP393279 KIL393279 KSH393279 LCD393279 LLZ393279 LVV393279 MFR393279 MPN393279 MZJ393279 NJF393279 NTB393279 OCX393279 OMT393279 OWP393279 PGL393279 PQH393279 QAD393279 QJZ393279 QTV393279 RDR393279 RNN393279 RXJ393279 SHF393279 SRB393279 TAX393279 TKT393279 TUP393279 UEL393279 UOH393279 UYD393279 VHZ393279 VRV393279 WBR393279 WLN393279 WVJ393279 B458815 IX458815 ST458815 ACP458815 AML458815 AWH458815 BGD458815 BPZ458815 BZV458815 CJR458815 CTN458815 DDJ458815 DNF458815 DXB458815 EGX458815 EQT458815 FAP458815 FKL458815 FUH458815 GED458815 GNZ458815 GXV458815 HHR458815 HRN458815 IBJ458815 ILF458815 IVB458815 JEX458815 JOT458815 JYP458815 KIL458815 KSH458815 LCD458815 LLZ458815 LVV458815 MFR458815 MPN458815 MZJ458815 NJF458815 NTB458815 OCX458815 OMT458815 OWP458815 PGL458815 PQH458815 QAD458815 QJZ458815 QTV458815 RDR458815 RNN458815 RXJ458815 SHF458815 SRB458815 TAX458815 TKT458815 TUP458815 UEL458815 UOH458815 UYD458815 VHZ458815 VRV458815 WBR458815 WLN458815 WVJ458815 B524351 IX524351 ST524351 ACP524351 AML524351 AWH524351 BGD524351 BPZ524351 BZV524351 CJR524351 CTN524351 DDJ524351 DNF524351 DXB524351 EGX524351 EQT524351 FAP524351 FKL524351 FUH524351 GED524351 GNZ524351 GXV524351 HHR524351 HRN524351 IBJ524351 ILF524351 IVB524351 JEX524351 JOT524351 JYP524351 KIL524351 KSH524351 LCD524351 LLZ524351 LVV524351 MFR524351 MPN524351 MZJ524351 NJF524351 NTB524351 OCX524351 OMT524351 OWP524351 PGL524351 PQH524351 QAD524351 QJZ524351 QTV524351 RDR524351 RNN524351 RXJ524351 SHF524351 SRB524351 TAX524351 TKT524351 TUP524351 UEL524351 UOH524351 UYD524351 VHZ524351 VRV524351 WBR524351 WLN524351 WVJ524351 B589887 IX589887 ST589887 ACP589887 AML589887 AWH589887 BGD589887 BPZ589887 BZV589887 CJR589887 CTN589887 DDJ589887 DNF589887 DXB589887 EGX589887 EQT589887 FAP589887 FKL589887 FUH589887 GED589887 GNZ589887 GXV589887 HHR589887 HRN589887 IBJ589887 ILF589887 IVB589887 JEX589887 JOT589887 JYP589887 KIL589887 KSH589887 LCD589887 LLZ589887 LVV589887 MFR589887 MPN589887 MZJ589887 NJF589887 NTB589887 OCX589887 OMT589887 OWP589887 PGL589887 PQH589887 QAD589887 QJZ589887 QTV589887 RDR589887 RNN589887 RXJ589887 SHF589887 SRB589887 TAX589887 TKT589887 TUP589887 UEL589887 UOH589887 UYD589887 VHZ589887 VRV589887 WBR589887 WLN589887 WVJ589887 B655423 IX655423 ST655423 ACP655423 AML655423 AWH655423 BGD655423 BPZ655423 BZV655423 CJR655423 CTN655423 DDJ655423 DNF655423 DXB655423 EGX655423 EQT655423 FAP655423 FKL655423 FUH655423 GED655423 GNZ655423 GXV655423 HHR655423 HRN655423 IBJ655423 ILF655423 IVB655423 JEX655423 JOT655423 JYP655423 KIL655423 KSH655423 LCD655423 LLZ655423 LVV655423 MFR655423 MPN655423 MZJ655423 NJF655423 NTB655423 OCX655423 OMT655423 OWP655423 PGL655423 PQH655423 QAD655423 QJZ655423 QTV655423 RDR655423 RNN655423 RXJ655423 SHF655423 SRB655423 TAX655423 TKT655423 TUP655423 UEL655423 UOH655423 UYD655423 VHZ655423 VRV655423 WBR655423 WLN655423 WVJ655423 B720959 IX720959 ST720959 ACP720959 AML720959 AWH720959 BGD720959 BPZ720959 BZV720959 CJR720959 CTN720959 DDJ720959 DNF720959 DXB720959 EGX720959 EQT720959 FAP720959 FKL720959 FUH720959 GED720959 GNZ720959 GXV720959 HHR720959 HRN720959 IBJ720959 ILF720959 IVB720959 JEX720959 JOT720959 JYP720959 KIL720959 KSH720959 LCD720959 LLZ720959 LVV720959 MFR720959 MPN720959 MZJ720959 NJF720959 NTB720959 OCX720959 OMT720959 OWP720959 PGL720959 PQH720959 QAD720959 QJZ720959 QTV720959 RDR720959 RNN720959 RXJ720959 SHF720959 SRB720959 TAX720959 TKT720959 TUP720959 UEL720959 UOH720959 UYD720959 VHZ720959 VRV720959 WBR720959 WLN720959 WVJ720959 B786495 IX786495 ST786495 ACP786495 AML786495 AWH786495 BGD786495 BPZ786495 BZV786495 CJR786495 CTN786495 DDJ786495 DNF786495 DXB786495 EGX786495 EQT786495 FAP786495 FKL786495 FUH786495 GED786495 GNZ786495 GXV786495 HHR786495 HRN786495 IBJ786495 ILF786495 IVB786495 JEX786495 JOT786495 JYP786495 KIL786495 KSH786495 LCD786495 LLZ786495 LVV786495 MFR786495 MPN786495 MZJ786495 NJF786495 NTB786495 OCX786495 OMT786495 OWP786495 PGL786495 PQH786495 QAD786495 QJZ786495 QTV786495 RDR786495 RNN786495 RXJ786495 SHF786495 SRB786495 TAX786495 TKT786495 TUP786495 UEL786495 UOH786495 UYD786495 VHZ786495 VRV786495 WBR786495 WLN786495 WVJ786495 B852031 IX852031 ST852031 ACP852031 AML852031 AWH852031 BGD852031 BPZ852031 BZV852031 CJR852031 CTN852031 DDJ852031 DNF852031 DXB852031 EGX852031 EQT852031 FAP852031 FKL852031 FUH852031 GED852031 GNZ852031 GXV852031 HHR852031 HRN852031 IBJ852031 ILF852031 IVB852031 JEX852031 JOT852031 JYP852031 KIL852031 KSH852031 LCD852031 LLZ852031 LVV852031 MFR852031 MPN852031 MZJ852031 NJF852031 NTB852031 OCX852031 OMT852031 OWP852031 PGL852031 PQH852031 QAD852031 QJZ852031 QTV852031 RDR852031 RNN852031 RXJ852031 SHF852031 SRB852031 TAX852031 TKT852031 TUP852031 UEL852031 UOH852031 UYD852031 VHZ852031 VRV852031 WBR852031 WLN852031 WVJ852031 B917567 IX917567 ST917567 ACP917567 AML917567 AWH917567 BGD917567 BPZ917567 BZV917567 CJR917567 CTN917567 DDJ917567 DNF917567 DXB917567 EGX917567 EQT917567 FAP917567 FKL917567 FUH917567 GED917567 GNZ917567 GXV917567 HHR917567 HRN917567 IBJ917567 ILF917567 IVB917567 JEX917567 JOT917567 JYP917567 KIL917567 KSH917567 LCD917567 LLZ917567 LVV917567 MFR917567 MPN917567 MZJ917567 NJF917567 NTB917567 OCX917567 OMT917567 OWP917567 PGL917567 PQH917567 QAD917567 QJZ917567 QTV917567 RDR917567 RNN917567 RXJ917567 SHF917567 SRB917567 TAX917567 TKT917567 TUP917567 UEL917567 UOH917567 UYD917567 VHZ917567 VRV917567 WBR917567 WLN917567 WVJ917567 B983103 IX983103 ST983103 ACP983103 AML983103 AWH983103 BGD983103 BPZ983103 BZV983103 CJR983103 CTN983103 DDJ983103 DNF983103 DXB983103 EGX983103 EQT983103 FAP983103 FKL983103 FUH983103 GED983103 GNZ983103 GXV983103 HHR983103 HRN983103 IBJ983103 ILF983103 IVB983103 JEX983103 JOT983103 JYP983103 KIL983103 KSH983103 LCD983103 LLZ983103 LVV983103 MFR983103 MPN983103 MZJ983103 NJF983103 NTB983103 OCX983103 OMT983103 OWP983103 PGL983103 PQH983103 QAD983103 QJZ983103 QTV983103 RDR983103 RNN983103 RXJ983103 SHF983103 SRB983103 TAX983103 TKT983103 TUP983103 UEL983103 UOH983103 UYD983103 VHZ983103 VRV983103 WBR983103 WLN983103 B85:B65541">
      <formula1>$B$1:$B$13</formula1>
    </dataValidation>
    <dataValidation type="list" allowBlank="1" showInputMessage="1" showErrorMessage="1" sqref="WVM983062 JA17 SW17 ACS17 AMO17 AWK17 BGG17 BQC17 BZY17 CJU17 CTQ17 DDM17 DNI17 DXE17 EHA17 EQW17 FAS17 FKO17 FUK17 GEG17 GOC17 GXY17 HHU17 HRQ17 IBM17 ILI17 IVE17 JFA17 JOW17 JYS17 KIO17 KSK17 LCG17 LMC17 LVY17 MFU17 MPQ17 MZM17 NJI17 NTE17 ODA17 OMW17 OWS17 PGO17 PQK17 QAG17 QKC17 QTY17 RDU17 RNQ17 RXM17 SHI17 SRE17 TBA17 TKW17 TUS17 UEO17 UOK17 UYG17 VIC17 VRY17 WBU17 WLQ17 WVM17 E65558 JA65558 SW65558 ACS65558 AMO65558 AWK65558 BGG65558 BQC65558 BZY65558 CJU65558 CTQ65558 DDM65558 DNI65558 DXE65558 EHA65558 EQW65558 FAS65558 FKO65558 FUK65558 GEG65558 GOC65558 GXY65558 HHU65558 HRQ65558 IBM65558 ILI65558 IVE65558 JFA65558 JOW65558 JYS65558 KIO65558 KSK65558 LCG65558 LMC65558 LVY65558 MFU65558 MPQ65558 MZM65558 NJI65558 NTE65558 ODA65558 OMW65558 OWS65558 PGO65558 PQK65558 QAG65558 QKC65558 QTY65558 RDU65558 RNQ65558 RXM65558 SHI65558 SRE65558 TBA65558 TKW65558 TUS65558 UEO65558 UOK65558 UYG65558 VIC65558 VRY65558 WBU65558 WLQ65558 WVM65558 E131094 JA131094 SW131094 ACS131094 AMO131094 AWK131094 BGG131094 BQC131094 BZY131094 CJU131094 CTQ131094 DDM131094 DNI131094 DXE131094 EHA131094 EQW131094 FAS131094 FKO131094 FUK131094 GEG131094 GOC131094 GXY131094 HHU131094 HRQ131094 IBM131094 ILI131094 IVE131094 JFA131094 JOW131094 JYS131094 KIO131094 KSK131094 LCG131094 LMC131094 LVY131094 MFU131094 MPQ131094 MZM131094 NJI131094 NTE131094 ODA131094 OMW131094 OWS131094 PGO131094 PQK131094 QAG131094 QKC131094 QTY131094 RDU131094 RNQ131094 RXM131094 SHI131094 SRE131094 TBA131094 TKW131094 TUS131094 UEO131094 UOK131094 UYG131094 VIC131094 VRY131094 WBU131094 WLQ131094 WVM131094 E196630 JA196630 SW196630 ACS196630 AMO196630 AWK196630 BGG196630 BQC196630 BZY196630 CJU196630 CTQ196630 DDM196630 DNI196630 DXE196630 EHA196630 EQW196630 FAS196630 FKO196630 FUK196630 GEG196630 GOC196630 GXY196630 HHU196630 HRQ196630 IBM196630 ILI196630 IVE196630 JFA196630 JOW196630 JYS196630 KIO196630 KSK196630 LCG196630 LMC196630 LVY196630 MFU196630 MPQ196630 MZM196630 NJI196630 NTE196630 ODA196630 OMW196630 OWS196630 PGO196630 PQK196630 QAG196630 QKC196630 QTY196630 RDU196630 RNQ196630 RXM196630 SHI196630 SRE196630 TBA196630 TKW196630 TUS196630 UEO196630 UOK196630 UYG196630 VIC196630 VRY196630 WBU196630 WLQ196630 WVM196630 E262166 JA262166 SW262166 ACS262166 AMO262166 AWK262166 BGG262166 BQC262166 BZY262166 CJU262166 CTQ262166 DDM262166 DNI262166 DXE262166 EHA262166 EQW262166 FAS262166 FKO262166 FUK262166 GEG262166 GOC262166 GXY262166 HHU262166 HRQ262166 IBM262166 ILI262166 IVE262166 JFA262166 JOW262166 JYS262166 KIO262166 KSK262166 LCG262166 LMC262166 LVY262166 MFU262166 MPQ262166 MZM262166 NJI262166 NTE262166 ODA262166 OMW262166 OWS262166 PGO262166 PQK262166 QAG262166 QKC262166 QTY262166 RDU262166 RNQ262166 RXM262166 SHI262166 SRE262166 TBA262166 TKW262166 TUS262166 UEO262166 UOK262166 UYG262166 VIC262166 VRY262166 WBU262166 WLQ262166 WVM262166 E327702 JA327702 SW327702 ACS327702 AMO327702 AWK327702 BGG327702 BQC327702 BZY327702 CJU327702 CTQ327702 DDM327702 DNI327702 DXE327702 EHA327702 EQW327702 FAS327702 FKO327702 FUK327702 GEG327702 GOC327702 GXY327702 HHU327702 HRQ327702 IBM327702 ILI327702 IVE327702 JFA327702 JOW327702 JYS327702 KIO327702 KSK327702 LCG327702 LMC327702 LVY327702 MFU327702 MPQ327702 MZM327702 NJI327702 NTE327702 ODA327702 OMW327702 OWS327702 PGO327702 PQK327702 QAG327702 QKC327702 QTY327702 RDU327702 RNQ327702 RXM327702 SHI327702 SRE327702 TBA327702 TKW327702 TUS327702 UEO327702 UOK327702 UYG327702 VIC327702 VRY327702 WBU327702 WLQ327702 WVM327702 E393238 JA393238 SW393238 ACS393238 AMO393238 AWK393238 BGG393238 BQC393238 BZY393238 CJU393238 CTQ393238 DDM393238 DNI393238 DXE393238 EHA393238 EQW393238 FAS393238 FKO393238 FUK393238 GEG393238 GOC393238 GXY393238 HHU393238 HRQ393238 IBM393238 ILI393238 IVE393238 JFA393238 JOW393238 JYS393238 KIO393238 KSK393238 LCG393238 LMC393238 LVY393238 MFU393238 MPQ393238 MZM393238 NJI393238 NTE393238 ODA393238 OMW393238 OWS393238 PGO393238 PQK393238 QAG393238 QKC393238 QTY393238 RDU393238 RNQ393238 RXM393238 SHI393238 SRE393238 TBA393238 TKW393238 TUS393238 UEO393238 UOK393238 UYG393238 VIC393238 VRY393238 WBU393238 WLQ393238 WVM393238 E458774 JA458774 SW458774 ACS458774 AMO458774 AWK458774 BGG458774 BQC458774 BZY458774 CJU458774 CTQ458774 DDM458774 DNI458774 DXE458774 EHA458774 EQW458774 FAS458774 FKO458774 FUK458774 GEG458774 GOC458774 GXY458774 HHU458774 HRQ458774 IBM458774 ILI458774 IVE458774 JFA458774 JOW458774 JYS458774 KIO458774 KSK458774 LCG458774 LMC458774 LVY458774 MFU458774 MPQ458774 MZM458774 NJI458774 NTE458774 ODA458774 OMW458774 OWS458774 PGO458774 PQK458774 QAG458774 QKC458774 QTY458774 RDU458774 RNQ458774 RXM458774 SHI458774 SRE458774 TBA458774 TKW458774 TUS458774 UEO458774 UOK458774 UYG458774 VIC458774 VRY458774 WBU458774 WLQ458774 WVM458774 E524310 JA524310 SW524310 ACS524310 AMO524310 AWK524310 BGG524310 BQC524310 BZY524310 CJU524310 CTQ524310 DDM524310 DNI524310 DXE524310 EHA524310 EQW524310 FAS524310 FKO524310 FUK524310 GEG524310 GOC524310 GXY524310 HHU524310 HRQ524310 IBM524310 ILI524310 IVE524310 JFA524310 JOW524310 JYS524310 KIO524310 KSK524310 LCG524310 LMC524310 LVY524310 MFU524310 MPQ524310 MZM524310 NJI524310 NTE524310 ODA524310 OMW524310 OWS524310 PGO524310 PQK524310 QAG524310 QKC524310 QTY524310 RDU524310 RNQ524310 RXM524310 SHI524310 SRE524310 TBA524310 TKW524310 TUS524310 UEO524310 UOK524310 UYG524310 VIC524310 VRY524310 WBU524310 WLQ524310 WVM524310 E589846 JA589846 SW589846 ACS589846 AMO589846 AWK589846 BGG589846 BQC589846 BZY589846 CJU589846 CTQ589846 DDM589846 DNI589846 DXE589846 EHA589846 EQW589846 FAS589846 FKO589846 FUK589846 GEG589846 GOC589846 GXY589846 HHU589846 HRQ589846 IBM589846 ILI589846 IVE589846 JFA589846 JOW589846 JYS589846 KIO589846 KSK589846 LCG589846 LMC589846 LVY589846 MFU589846 MPQ589846 MZM589846 NJI589846 NTE589846 ODA589846 OMW589846 OWS589846 PGO589846 PQK589846 QAG589846 QKC589846 QTY589846 RDU589846 RNQ589846 RXM589846 SHI589846 SRE589846 TBA589846 TKW589846 TUS589846 UEO589846 UOK589846 UYG589846 VIC589846 VRY589846 WBU589846 WLQ589846 WVM589846 E655382 JA655382 SW655382 ACS655382 AMO655382 AWK655382 BGG655382 BQC655382 BZY655382 CJU655382 CTQ655382 DDM655382 DNI655382 DXE655382 EHA655382 EQW655382 FAS655382 FKO655382 FUK655382 GEG655382 GOC655382 GXY655382 HHU655382 HRQ655382 IBM655382 ILI655382 IVE655382 JFA655382 JOW655382 JYS655382 KIO655382 KSK655382 LCG655382 LMC655382 LVY655382 MFU655382 MPQ655382 MZM655382 NJI655382 NTE655382 ODA655382 OMW655382 OWS655382 PGO655382 PQK655382 QAG655382 QKC655382 QTY655382 RDU655382 RNQ655382 RXM655382 SHI655382 SRE655382 TBA655382 TKW655382 TUS655382 UEO655382 UOK655382 UYG655382 VIC655382 VRY655382 WBU655382 WLQ655382 WVM655382 E720918 JA720918 SW720918 ACS720918 AMO720918 AWK720918 BGG720918 BQC720918 BZY720918 CJU720918 CTQ720918 DDM720918 DNI720918 DXE720918 EHA720918 EQW720918 FAS720918 FKO720918 FUK720918 GEG720918 GOC720918 GXY720918 HHU720918 HRQ720918 IBM720918 ILI720918 IVE720918 JFA720918 JOW720918 JYS720918 KIO720918 KSK720918 LCG720918 LMC720918 LVY720918 MFU720918 MPQ720918 MZM720918 NJI720918 NTE720918 ODA720918 OMW720918 OWS720918 PGO720918 PQK720918 QAG720918 QKC720918 QTY720918 RDU720918 RNQ720918 RXM720918 SHI720918 SRE720918 TBA720918 TKW720918 TUS720918 UEO720918 UOK720918 UYG720918 VIC720918 VRY720918 WBU720918 WLQ720918 WVM720918 E786454 JA786454 SW786454 ACS786454 AMO786454 AWK786454 BGG786454 BQC786454 BZY786454 CJU786454 CTQ786454 DDM786454 DNI786454 DXE786454 EHA786454 EQW786454 FAS786454 FKO786454 FUK786454 GEG786454 GOC786454 GXY786454 HHU786454 HRQ786454 IBM786454 ILI786454 IVE786454 JFA786454 JOW786454 JYS786454 KIO786454 KSK786454 LCG786454 LMC786454 LVY786454 MFU786454 MPQ786454 MZM786454 NJI786454 NTE786454 ODA786454 OMW786454 OWS786454 PGO786454 PQK786454 QAG786454 QKC786454 QTY786454 RDU786454 RNQ786454 RXM786454 SHI786454 SRE786454 TBA786454 TKW786454 TUS786454 UEO786454 UOK786454 UYG786454 VIC786454 VRY786454 WBU786454 WLQ786454 WVM786454 E851990 JA851990 SW851990 ACS851990 AMO851990 AWK851990 BGG851990 BQC851990 BZY851990 CJU851990 CTQ851990 DDM851990 DNI851990 DXE851990 EHA851990 EQW851990 FAS851990 FKO851990 FUK851990 GEG851990 GOC851990 GXY851990 HHU851990 HRQ851990 IBM851990 ILI851990 IVE851990 JFA851990 JOW851990 JYS851990 KIO851990 KSK851990 LCG851990 LMC851990 LVY851990 MFU851990 MPQ851990 MZM851990 NJI851990 NTE851990 ODA851990 OMW851990 OWS851990 PGO851990 PQK851990 QAG851990 QKC851990 QTY851990 RDU851990 RNQ851990 RXM851990 SHI851990 SRE851990 TBA851990 TKW851990 TUS851990 UEO851990 UOK851990 UYG851990 VIC851990 VRY851990 WBU851990 WLQ851990 WVM851990 E917526 JA917526 SW917526 ACS917526 AMO917526 AWK917526 BGG917526 BQC917526 BZY917526 CJU917526 CTQ917526 DDM917526 DNI917526 DXE917526 EHA917526 EQW917526 FAS917526 FKO917526 FUK917526 GEG917526 GOC917526 GXY917526 HHU917526 HRQ917526 IBM917526 ILI917526 IVE917526 JFA917526 JOW917526 JYS917526 KIO917526 KSK917526 LCG917526 LMC917526 LVY917526 MFU917526 MPQ917526 MZM917526 NJI917526 NTE917526 ODA917526 OMW917526 OWS917526 PGO917526 PQK917526 QAG917526 QKC917526 QTY917526 RDU917526 RNQ917526 RXM917526 SHI917526 SRE917526 TBA917526 TKW917526 TUS917526 UEO917526 UOK917526 UYG917526 VIC917526 VRY917526 WBU917526 WLQ917526 WVM917526 E983062 JA983062 SW983062 ACS983062 AMO983062 AWK983062 BGG983062 BQC983062 BZY983062 CJU983062 CTQ983062 DDM983062 DNI983062 DXE983062 EHA983062 EQW983062 FAS983062 FKO983062 FUK983062 GEG983062 GOC983062 GXY983062 HHU983062 HRQ983062 IBM983062 ILI983062 IVE983062 JFA983062 JOW983062 JYS983062 KIO983062 KSK983062 LCG983062 LMC983062 LVY983062 MFU983062 MPQ983062 MZM983062 NJI983062 NTE983062 ODA983062 OMW983062 OWS983062 PGO983062 PQK983062 QAG983062 QKC983062 QTY983062 RDU983062 RNQ983062 RXM983062 SHI983062 SRE983062 TBA983062 TKW983062 TUS983062 UEO983062 UOK983062 UYG983062 VIC983062 VRY983062 WBU983062 WLQ983062">
      <formula1>$E$1:$E$3</formula1>
    </dataValidation>
    <dataValidation type="list" allowBlank="1" showInputMessage="1" showErrorMessage="1" sqref="WVO983062 JC17 SY17 ACU17 AMQ17 AWM17 BGI17 BQE17 CAA17 CJW17 CTS17 DDO17 DNK17 DXG17 EHC17 EQY17 FAU17 FKQ17 FUM17 GEI17 GOE17 GYA17 HHW17 HRS17 IBO17 ILK17 IVG17 JFC17 JOY17 JYU17 KIQ17 KSM17 LCI17 LME17 LWA17 MFW17 MPS17 MZO17 NJK17 NTG17 ODC17 OMY17 OWU17 PGQ17 PQM17 QAI17 QKE17 QUA17 RDW17 RNS17 RXO17 SHK17 SRG17 TBC17 TKY17 TUU17 UEQ17 UOM17 UYI17 VIE17 VSA17 WBW17 WLS17 WVO17 G65558 JC65558 SY65558 ACU65558 AMQ65558 AWM65558 BGI65558 BQE65558 CAA65558 CJW65558 CTS65558 DDO65558 DNK65558 DXG65558 EHC65558 EQY65558 FAU65558 FKQ65558 FUM65558 GEI65558 GOE65558 GYA65558 HHW65558 HRS65558 IBO65558 ILK65558 IVG65558 JFC65558 JOY65558 JYU65558 KIQ65558 KSM65558 LCI65558 LME65558 LWA65558 MFW65558 MPS65558 MZO65558 NJK65558 NTG65558 ODC65558 OMY65558 OWU65558 PGQ65558 PQM65558 QAI65558 QKE65558 QUA65558 RDW65558 RNS65558 RXO65558 SHK65558 SRG65558 TBC65558 TKY65558 TUU65558 UEQ65558 UOM65558 UYI65558 VIE65558 VSA65558 WBW65558 WLS65558 WVO65558 G131094 JC131094 SY131094 ACU131094 AMQ131094 AWM131094 BGI131094 BQE131094 CAA131094 CJW131094 CTS131094 DDO131094 DNK131094 DXG131094 EHC131094 EQY131094 FAU131094 FKQ131094 FUM131094 GEI131094 GOE131094 GYA131094 HHW131094 HRS131094 IBO131094 ILK131094 IVG131094 JFC131094 JOY131094 JYU131094 KIQ131094 KSM131094 LCI131094 LME131094 LWA131094 MFW131094 MPS131094 MZO131094 NJK131094 NTG131094 ODC131094 OMY131094 OWU131094 PGQ131094 PQM131094 QAI131094 QKE131094 QUA131094 RDW131094 RNS131094 RXO131094 SHK131094 SRG131094 TBC131094 TKY131094 TUU131094 UEQ131094 UOM131094 UYI131094 VIE131094 VSA131094 WBW131094 WLS131094 WVO131094 G196630 JC196630 SY196630 ACU196630 AMQ196630 AWM196630 BGI196630 BQE196630 CAA196630 CJW196630 CTS196630 DDO196630 DNK196630 DXG196630 EHC196630 EQY196630 FAU196630 FKQ196630 FUM196630 GEI196630 GOE196630 GYA196630 HHW196630 HRS196630 IBO196630 ILK196630 IVG196630 JFC196630 JOY196630 JYU196630 KIQ196630 KSM196630 LCI196630 LME196630 LWA196630 MFW196630 MPS196630 MZO196630 NJK196630 NTG196630 ODC196630 OMY196630 OWU196630 PGQ196630 PQM196630 QAI196630 QKE196630 QUA196630 RDW196630 RNS196630 RXO196630 SHK196630 SRG196630 TBC196630 TKY196630 TUU196630 UEQ196630 UOM196630 UYI196630 VIE196630 VSA196630 WBW196630 WLS196630 WVO196630 G262166 JC262166 SY262166 ACU262166 AMQ262166 AWM262166 BGI262166 BQE262166 CAA262166 CJW262166 CTS262166 DDO262166 DNK262166 DXG262166 EHC262166 EQY262166 FAU262166 FKQ262166 FUM262166 GEI262166 GOE262166 GYA262166 HHW262166 HRS262166 IBO262166 ILK262166 IVG262166 JFC262166 JOY262166 JYU262166 KIQ262166 KSM262166 LCI262166 LME262166 LWA262166 MFW262166 MPS262166 MZO262166 NJK262166 NTG262166 ODC262166 OMY262166 OWU262166 PGQ262166 PQM262166 QAI262166 QKE262166 QUA262166 RDW262166 RNS262166 RXO262166 SHK262166 SRG262166 TBC262166 TKY262166 TUU262166 UEQ262166 UOM262166 UYI262166 VIE262166 VSA262166 WBW262166 WLS262166 WVO262166 G327702 JC327702 SY327702 ACU327702 AMQ327702 AWM327702 BGI327702 BQE327702 CAA327702 CJW327702 CTS327702 DDO327702 DNK327702 DXG327702 EHC327702 EQY327702 FAU327702 FKQ327702 FUM327702 GEI327702 GOE327702 GYA327702 HHW327702 HRS327702 IBO327702 ILK327702 IVG327702 JFC327702 JOY327702 JYU327702 KIQ327702 KSM327702 LCI327702 LME327702 LWA327702 MFW327702 MPS327702 MZO327702 NJK327702 NTG327702 ODC327702 OMY327702 OWU327702 PGQ327702 PQM327702 QAI327702 QKE327702 QUA327702 RDW327702 RNS327702 RXO327702 SHK327702 SRG327702 TBC327702 TKY327702 TUU327702 UEQ327702 UOM327702 UYI327702 VIE327702 VSA327702 WBW327702 WLS327702 WVO327702 G393238 JC393238 SY393238 ACU393238 AMQ393238 AWM393238 BGI393238 BQE393238 CAA393238 CJW393238 CTS393238 DDO393238 DNK393238 DXG393238 EHC393238 EQY393238 FAU393238 FKQ393238 FUM393238 GEI393238 GOE393238 GYA393238 HHW393238 HRS393238 IBO393238 ILK393238 IVG393238 JFC393238 JOY393238 JYU393238 KIQ393238 KSM393238 LCI393238 LME393238 LWA393238 MFW393238 MPS393238 MZO393238 NJK393238 NTG393238 ODC393238 OMY393238 OWU393238 PGQ393238 PQM393238 QAI393238 QKE393238 QUA393238 RDW393238 RNS393238 RXO393238 SHK393238 SRG393238 TBC393238 TKY393238 TUU393238 UEQ393238 UOM393238 UYI393238 VIE393238 VSA393238 WBW393238 WLS393238 WVO393238 G458774 JC458774 SY458774 ACU458774 AMQ458774 AWM458774 BGI458774 BQE458774 CAA458774 CJW458774 CTS458774 DDO458774 DNK458774 DXG458774 EHC458774 EQY458774 FAU458774 FKQ458774 FUM458774 GEI458774 GOE458774 GYA458774 HHW458774 HRS458774 IBO458774 ILK458774 IVG458774 JFC458774 JOY458774 JYU458774 KIQ458774 KSM458774 LCI458774 LME458774 LWA458774 MFW458774 MPS458774 MZO458774 NJK458774 NTG458774 ODC458774 OMY458774 OWU458774 PGQ458774 PQM458774 QAI458774 QKE458774 QUA458774 RDW458774 RNS458774 RXO458774 SHK458774 SRG458774 TBC458774 TKY458774 TUU458774 UEQ458774 UOM458774 UYI458774 VIE458774 VSA458774 WBW458774 WLS458774 WVO458774 G524310 JC524310 SY524310 ACU524310 AMQ524310 AWM524310 BGI524310 BQE524310 CAA524310 CJW524310 CTS524310 DDO524310 DNK524310 DXG524310 EHC524310 EQY524310 FAU524310 FKQ524310 FUM524310 GEI524310 GOE524310 GYA524310 HHW524310 HRS524310 IBO524310 ILK524310 IVG524310 JFC524310 JOY524310 JYU524310 KIQ524310 KSM524310 LCI524310 LME524310 LWA524310 MFW524310 MPS524310 MZO524310 NJK524310 NTG524310 ODC524310 OMY524310 OWU524310 PGQ524310 PQM524310 QAI524310 QKE524310 QUA524310 RDW524310 RNS524310 RXO524310 SHK524310 SRG524310 TBC524310 TKY524310 TUU524310 UEQ524310 UOM524310 UYI524310 VIE524310 VSA524310 WBW524310 WLS524310 WVO524310 G589846 JC589846 SY589846 ACU589846 AMQ589846 AWM589846 BGI589846 BQE589846 CAA589846 CJW589846 CTS589846 DDO589846 DNK589846 DXG589846 EHC589846 EQY589846 FAU589846 FKQ589846 FUM589846 GEI589846 GOE589846 GYA589846 HHW589846 HRS589846 IBO589846 ILK589846 IVG589846 JFC589846 JOY589846 JYU589846 KIQ589846 KSM589846 LCI589846 LME589846 LWA589846 MFW589846 MPS589846 MZO589846 NJK589846 NTG589846 ODC589846 OMY589846 OWU589846 PGQ589846 PQM589846 QAI589846 QKE589846 QUA589846 RDW589846 RNS589846 RXO589846 SHK589846 SRG589846 TBC589846 TKY589846 TUU589846 UEQ589846 UOM589846 UYI589846 VIE589846 VSA589846 WBW589846 WLS589846 WVO589846 G655382 JC655382 SY655382 ACU655382 AMQ655382 AWM655382 BGI655382 BQE655382 CAA655382 CJW655382 CTS655382 DDO655382 DNK655382 DXG655382 EHC655382 EQY655382 FAU655382 FKQ655382 FUM655382 GEI655382 GOE655382 GYA655382 HHW655382 HRS655382 IBO655382 ILK655382 IVG655382 JFC655382 JOY655382 JYU655382 KIQ655382 KSM655382 LCI655382 LME655382 LWA655382 MFW655382 MPS655382 MZO655382 NJK655382 NTG655382 ODC655382 OMY655382 OWU655382 PGQ655382 PQM655382 QAI655382 QKE655382 QUA655382 RDW655382 RNS655382 RXO655382 SHK655382 SRG655382 TBC655382 TKY655382 TUU655382 UEQ655382 UOM655382 UYI655382 VIE655382 VSA655382 WBW655382 WLS655382 WVO655382 G720918 JC720918 SY720918 ACU720918 AMQ720918 AWM720918 BGI720918 BQE720918 CAA720918 CJW720918 CTS720918 DDO720918 DNK720918 DXG720918 EHC720918 EQY720918 FAU720918 FKQ720918 FUM720918 GEI720918 GOE720918 GYA720918 HHW720918 HRS720918 IBO720918 ILK720918 IVG720918 JFC720918 JOY720918 JYU720918 KIQ720918 KSM720918 LCI720918 LME720918 LWA720918 MFW720918 MPS720918 MZO720918 NJK720918 NTG720918 ODC720918 OMY720918 OWU720918 PGQ720918 PQM720918 QAI720918 QKE720918 QUA720918 RDW720918 RNS720918 RXO720918 SHK720918 SRG720918 TBC720918 TKY720918 TUU720918 UEQ720918 UOM720918 UYI720918 VIE720918 VSA720918 WBW720918 WLS720918 WVO720918 G786454 JC786454 SY786454 ACU786454 AMQ786454 AWM786454 BGI786454 BQE786454 CAA786454 CJW786454 CTS786454 DDO786454 DNK786454 DXG786454 EHC786454 EQY786454 FAU786454 FKQ786454 FUM786454 GEI786454 GOE786454 GYA786454 HHW786454 HRS786454 IBO786454 ILK786454 IVG786454 JFC786454 JOY786454 JYU786454 KIQ786454 KSM786454 LCI786454 LME786454 LWA786454 MFW786454 MPS786454 MZO786454 NJK786454 NTG786454 ODC786454 OMY786454 OWU786454 PGQ786454 PQM786454 QAI786454 QKE786454 QUA786454 RDW786454 RNS786454 RXO786454 SHK786454 SRG786454 TBC786454 TKY786454 TUU786454 UEQ786454 UOM786454 UYI786454 VIE786454 VSA786454 WBW786454 WLS786454 WVO786454 G851990 JC851990 SY851990 ACU851990 AMQ851990 AWM851990 BGI851990 BQE851990 CAA851990 CJW851990 CTS851990 DDO851990 DNK851990 DXG851990 EHC851990 EQY851990 FAU851990 FKQ851990 FUM851990 GEI851990 GOE851990 GYA851990 HHW851990 HRS851990 IBO851990 ILK851990 IVG851990 JFC851990 JOY851990 JYU851990 KIQ851990 KSM851990 LCI851990 LME851990 LWA851990 MFW851990 MPS851990 MZO851990 NJK851990 NTG851990 ODC851990 OMY851990 OWU851990 PGQ851990 PQM851990 QAI851990 QKE851990 QUA851990 RDW851990 RNS851990 RXO851990 SHK851990 SRG851990 TBC851990 TKY851990 TUU851990 UEQ851990 UOM851990 UYI851990 VIE851990 VSA851990 WBW851990 WLS851990 WVO851990 G917526 JC917526 SY917526 ACU917526 AMQ917526 AWM917526 BGI917526 BQE917526 CAA917526 CJW917526 CTS917526 DDO917526 DNK917526 DXG917526 EHC917526 EQY917526 FAU917526 FKQ917526 FUM917526 GEI917526 GOE917526 GYA917526 HHW917526 HRS917526 IBO917526 ILK917526 IVG917526 JFC917526 JOY917526 JYU917526 KIQ917526 KSM917526 LCI917526 LME917526 LWA917526 MFW917526 MPS917526 MZO917526 NJK917526 NTG917526 ODC917526 OMY917526 OWU917526 PGQ917526 PQM917526 QAI917526 QKE917526 QUA917526 RDW917526 RNS917526 RXO917526 SHK917526 SRG917526 TBC917526 TKY917526 TUU917526 UEQ917526 UOM917526 UYI917526 VIE917526 VSA917526 WBW917526 WLS917526 WVO917526 G983062 JC983062 SY983062 ACU983062 AMQ983062 AWM983062 BGI983062 BQE983062 CAA983062 CJW983062 CTS983062 DDO983062 DNK983062 DXG983062 EHC983062 EQY983062 FAU983062 FKQ983062 FUM983062 GEI983062 GOE983062 GYA983062 HHW983062 HRS983062 IBO983062 ILK983062 IVG983062 JFC983062 JOY983062 JYU983062 KIQ983062 KSM983062 LCI983062 LME983062 LWA983062 MFW983062 MPS983062 MZO983062 NJK983062 NTG983062 ODC983062 OMY983062 OWU983062 PGQ983062 PQM983062 QAI983062 QKE983062 QUA983062 RDW983062 RNS983062 RXO983062 SHK983062 SRG983062 TBC983062 TKY983062 TUU983062 UEQ983062 UOM983062 UYI983062 VIE983062 VSA983062 WBW983062 WLS983062">
      <formula1>$G$1:$G$4</formula1>
    </dataValidation>
    <dataValidation type="list" allowBlank="1" showInputMessage="1" showErrorMessage="1" sqref="WVM983059 JA14 SW14 ACS14 AMO14 AWK14 BGG14 BQC14 BZY14 CJU14 CTQ14 DDM14 DNI14 DXE14 EHA14 EQW14 FAS14 FKO14 FUK14 GEG14 GOC14 GXY14 HHU14 HRQ14 IBM14 ILI14 IVE14 JFA14 JOW14 JYS14 KIO14 KSK14 LCG14 LMC14 LVY14 MFU14 MPQ14 MZM14 NJI14 NTE14 ODA14 OMW14 OWS14 PGO14 PQK14 QAG14 QKC14 QTY14 RDU14 RNQ14 RXM14 SHI14 SRE14 TBA14 TKW14 TUS14 UEO14 UOK14 UYG14 VIC14 VRY14 WBU14 WLQ14 WVM14 E65555 JA65555 SW65555 ACS65555 AMO65555 AWK65555 BGG65555 BQC65555 BZY65555 CJU65555 CTQ65555 DDM65555 DNI65555 DXE65555 EHA65555 EQW65555 FAS65555 FKO65555 FUK65555 GEG65555 GOC65555 GXY65555 HHU65555 HRQ65555 IBM65555 ILI65555 IVE65555 JFA65555 JOW65555 JYS65555 KIO65555 KSK65555 LCG65555 LMC65555 LVY65555 MFU65555 MPQ65555 MZM65555 NJI65555 NTE65555 ODA65555 OMW65555 OWS65555 PGO65555 PQK65555 QAG65555 QKC65555 QTY65555 RDU65555 RNQ65555 RXM65555 SHI65555 SRE65555 TBA65555 TKW65555 TUS65555 UEO65555 UOK65555 UYG65555 VIC65555 VRY65555 WBU65555 WLQ65555 WVM65555 E131091 JA131091 SW131091 ACS131091 AMO131091 AWK131091 BGG131091 BQC131091 BZY131091 CJU131091 CTQ131091 DDM131091 DNI131091 DXE131091 EHA131091 EQW131091 FAS131091 FKO131091 FUK131091 GEG131091 GOC131091 GXY131091 HHU131091 HRQ131091 IBM131091 ILI131091 IVE131091 JFA131091 JOW131091 JYS131091 KIO131091 KSK131091 LCG131091 LMC131091 LVY131091 MFU131091 MPQ131091 MZM131091 NJI131091 NTE131091 ODA131091 OMW131091 OWS131091 PGO131091 PQK131091 QAG131091 QKC131091 QTY131091 RDU131091 RNQ131091 RXM131091 SHI131091 SRE131091 TBA131091 TKW131091 TUS131091 UEO131091 UOK131091 UYG131091 VIC131091 VRY131091 WBU131091 WLQ131091 WVM131091 E196627 JA196627 SW196627 ACS196627 AMO196627 AWK196627 BGG196627 BQC196627 BZY196627 CJU196627 CTQ196627 DDM196627 DNI196627 DXE196627 EHA196627 EQW196627 FAS196627 FKO196627 FUK196627 GEG196627 GOC196627 GXY196627 HHU196627 HRQ196627 IBM196627 ILI196627 IVE196627 JFA196627 JOW196627 JYS196627 KIO196627 KSK196627 LCG196627 LMC196627 LVY196627 MFU196627 MPQ196627 MZM196627 NJI196627 NTE196627 ODA196627 OMW196627 OWS196627 PGO196627 PQK196627 QAG196627 QKC196627 QTY196627 RDU196627 RNQ196627 RXM196627 SHI196627 SRE196627 TBA196627 TKW196627 TUS196627 UEO196627 UOK196627 UYG196627 VIC196627 VRY196627 WBU196627 WLQ196627 WVM196627 E262163 JA262163 SW262163 ACS262163 AMO262163 AWK262163 BGG262163 BQC262163 BZY262163 CJU262163 CTQ262163 DDM262163 DNI262163 DXE262163 EHA262163 EQW262163 FAS262163 FKO262163 FUK262163 GEG262163 GOC262163 GXY262163 HHU262163 HRQ262163 IBM262163 ILI262163 IVE262163 JFA262163 JOW262163 JYS262163 KIO262163 KSK262163 LCG262163 LMC262163 LVY262163 MFU262163 MPQ262163 MZM262163 NJI262163 NTE262163 ODA262163 OMW262163 OWS262163 PGO262163 PQK262163 QAG262163 QKC262163 QTY262163 RDU262163 RNQ262163 RXM262163 SHI262163 SRE262163 TBA262163 TKW262163 TUS262163 UEO262163 UOK262163 UYG262163 VIC262163 VRY262163 WBU262163 WLQ262163 WVM262163 E327699 JA327699 SW327699 ACS327699 AMO327699 AWK327699 BGG327699 BQC327699 BZY327699 CJU327699 CTQ327699 DDM327699 DNI327699 DXE327699 EHA327699 EQW327699 FAS327699 FKO327699 FUK327699 GEG327699 GOC327699 GXY327699 HHU327699 HRQ327699 IBM327699 ILI327699 IVE327699 JFA327699 JOW327699 JYS327699 KIO327699 KSK327699 LCG327699 LMC327699 LVY327699 MFU327699 MPQ327699 MZM327699 NJI327699 NTE327699 ODA327699 OMW327699 OWS327699 PGO327699 PQK327699 QAG327699 QKC327699 QTY327699 RDU327699 RNQ327699 RXM327699 SHI327699 SRE327699 TBA327699 TKW327699 TUS327699 UEO327699 UOK327699 UYG327699 VIC327699 VRY327699 WBU327699 WLQ327699 WVM327699 E393235 JA393235 SW393235 ACS393235 AMO393235 AWK393235 BGG393235 BQC393235 BZY393235 CJU393235 CTQ393235 DDM393235 DNI393235 DXE393235 EHA393235 EQW393235 FAS393235 FKO393235 FUK393235 GEG393235 GOC393235 GXY393235 HHU393235 HRQ393235 IBM393235 ILI393235 IVE393235 JFA393235 JOW393235 JYS393235 KIO393235 KSK393235 LCG393235 LMC393235 LVY393235 MFU393235 MPQ393235 MZM393235 NJI393235 NTE393235 ODA393235 OMW393235 OWS393235 PGO393235 PQK393235 QAG393235 QKC393235 QTY393235 RDU393235 RNQ393235 RXM393235 SHI393235 SRE393235 TBA393235 TKW393235 TUS393235 UEO393235 UOK393235 UYG393235 VIC393235 VRY393235 WBU393235 WLQ393235 WVM393235 E458771 JA458771 SW458771 ACS458771 AMO458771 AWK458771 BGG458771 BQC458771 BZY458771 CJU458771 CTQ458771 DDM458771 DNI458771 DXE458771 EHA458771 EQW458771 FAS458771 FKO458771 FUK458771 GEG458771 GOC458771 GXY458771 HHU458771 HRQ458771 IBM458771 ILI458771 IVE458771 JFA458771 JOW458771 JYS458771 KIO458771 KSK458771 LCG458771 LMC458771 LVY458771 MFU458771 MPQ458771 MZM458771 NJI458771 NTE458771 ODA458771 OMW458771 OWS458771 PGO458771 PQK458771 QAG458771 QKC458771 QTY458771 RDU458771 RNQ458771 RXM458771 SHI458771 SRE458771 TBA458771 TKW458771 TUS458771 UEO458771 UOK458771 UYG458771 VIC458771 VRY458771 WBU458771 WLQ458771 WVM458771 E524307 JA524307 SW524307 ACS524307 AMO524307 AWK524307 BGG524307 BQC524307 BZY524307 CJU524307 CTQ524307 DDM524307 DNI524307 DXE524307 EHA524307 EQW524307 FAS524307 FKO524307 FUK524307 GEG524307 GOC524307 GXY524307 HHU524307 HRQ524307 IBM524307 ILI524307 IVE524307 JFA524307 JOW524307 JYS524307 KIO524307 KSK524307 LCG524307 LMC524307 LVY524307 MFU524307 MPQ524307 MZM524307 NJI524307 NTE524307 ODA524307 OMW524307 OWS524307 PGO524307 PQK524307 QAG524307 QKC524307 QTY524307 RDU524307 RNQ524307 RXM524307 SHI524307 SRE524307 TBA524307 TKW524307 TUS524307 UEO524307 UOK524307 UYG524307 VIC524307 VRY524307 WBU524307 WLQ524307 WVM524307 E589843 JA589843 SW589843 ACS589843 AMO589843 AWK589843 BGG589843 BQC589843 BZY589843 CJU589843 CTQ589843 DDM589843 DNI589843 DXE589843 EHA589843 EQW589843 FAS589843 FKO589843 FUK589843 GEG589843 GOC589843 GXY589843 HHU589843 HRQ589843 IBM589843 ILI589843 IVE589843 JFA589843 JOW589843 JYS589843 KIO589843 KSK589843 LCG589843 LMC589843 LVY589843 MFU589843 MPQ589843 MZM589843 NJI589843 NTE589843 ODA589843 OMW589843 OWS589843 PGO589843 PQK589843 QAG589843 QKC589843 QTY589843 RDU589843 RNQ589843 RXM589843 SHI589843 SRE589843 TBA589843 TKW589843 TUS589843 UEO589843 UOK589843 UYG589843 VIC589843 VRY589843 WBU589843 WLQ589843 WVM589843 E655379 JA655379 SW655379 ACS655379 AMO655379 AWK655379 BGG655379 BQC655379 BZY655379 CJU655379 CTQ655379 DDM655379 DNI655379 DXE655379 EHA655379 EQW655379 FAS655379 FKO655379 FUK655379 GEG655379 GOC655379 GXY655379 HHU655379 HRQ655379 IBM655379 ILI655379 IVE655379 JFA655379 JOW655379 JYS655379 KIO655379 KSK655379 LCG655379 LMC655379 LVY655379 MFU655379 MPQ655379 MZM655379 NJI655379 NTE655379 ODA655379 OMW655379 OWS655379 PGO655379 PQK655379 QAG655379 QKC655379 QTY655379 RDU655379 RNQ655379 RXM655379 SHI655379 SRE655379 TBA655379 TKW655379 TUS655379 UEO655379 UOK655379 UYG655379 VIC655379 VRY655379 WBU655379 WLQ655379 WVM655379 E720915 JA720915 SW720915 ACS720915 AMO720915 AWK720915 BGG720915 BQC720915 BZY720915 CJU720915 CTQ720915 DDM720915 DNI720915 DXE720915 EHA720915 EQW720915 FAS720915 FKO720915 FUK720915 GEG720915 GOC720915 GXY720915 HHU720915 HRQ720915 IBM720915 ILI720915 IVE720915 JFA720915 JOW720915 JYS720915 KIO720915 KSK720915 LCG720915 LMC720915 LVY720915 MFU720915 MPQ720915 MZM720915 NJI720915 NTE720915 ODA720915 OMW720915 OWS720915 PGO720915 PQK720915 QAG720915 QKC720915 QTY720915 RDU720915 RNQ720915 RXM720915 SHI720915 SRE720915 TBA720915 TKW720915 TUS720915 UEO720915 UOK720915 UYG720915 VIC720915 VRY720915 WBU720915 WLQ720915 WVM720915 E786451 JA786451 SW786451 ACS786451 AMO786451 AWK786451 BGG786451 BQC786451 BZY786451 CJU786451 CTQ786451 DDM786451 DNI786451 DXE786451 EHA786451 EQW786451 FAS786451 FKO786451 FUK786451 GEG786451 GOC786451 GXY786451 HHU786451 HRQ786451 IBM786451 ILI786451 IVE786451 JFA786451 JOW786451 JYS786451 KIO786451 KSK786451 LCG786451 LMC786451 LVY786451 MFU786451 MPQ786451 MZM786451 NJI786451 NTE786451 ODA786451 OMW786451 OWS786451 PGO786451 PQK786451 QAG786451 QKC786451 QTY786451 RDU786451 RNQ786451 RXM786451 SHI786451 SRE786451 TBA786451 TKW786451 TUS786451 UEO786451 UOK786451 UYG786451 VIC786451 VRY786451 WBU786451 WLQ786451 WVM786451 E851987 JA851987 SW851987 ACS851987 AMO851987 AWK851987 BGG851987 BQC851987 BZY851987 CJU851987 CTQ851987 DDM851987 DNI851987 DXE851987 EHA851987 EQW851987 FAS851987 FKO851987 FUK851987 GEG851987 GOC851987 GXY851987 HHU851987 HRQ851987 IBM851987 ILI851987 IVE851987 JFA851987 JOW851987 JYS851987 KIO851987 KSK851987 LCG851987 LMC851987 LVY851987 MFU851987 MPQ851987 MZM851987 NJI851987 NTE851987 ODA851987 OMW851987 OWS851987 PGO851987 PQK851987 QAG851987 QKC851987 QTY851987 RDU851987 RNQ851987 RXM851987 SHI851987 SRE851987 TBA851987 TKW851987 TUS851987 UEO851987 UOK851987 UYG851987 VIC851987 VRY851987 WBU851987 WLQ851987 WVM851987 E917523 JA917523 SW917523 ACS917523 AMO917523 AWK917523 BGG917523 BQC917523 BZY917523 CJU917523 CTQ917523 DDM917523 DNI917523 DXE917523 EHA917523 EQW917523 FAS917523 FKO917523 FUK917523 GEG917523 GOC917523 GXY917523 HHU917523 HRQ917523 IBM917523 ILI917523 IVE917523 JFA917523 JOW917523 JYS917523 KIO917523 KSK917523 LCG917523 LMC917523 LVY917523 MFU917523 MPQ917523 MZM917523 NJI917523 NTE917523 ODA917523 OMW917523 OWS917523 PGO917523 PQK917523 QAG917523 QKC917523 QTY917523 RDU917523 RNQ917523 RXM917523 SHI917523 SRE917523 TBA917523 TKW917523 TUS917523 UEO917523 UOK917523 UYG917523 VIC917523 VRY917523 WBU917523 WLQ917523 WVM917523 E983059 JA983059 SW983059 ACS983059 AMO983059 AWK983059 BGG983059 BQC983059 BZY983059 CJU983059 CTQ983059 DDM983059 DNI983059 DXE983059 EHA983059 EQW983059 FAS983059 FKO983059 FUK983059 GEG983059 GOC983059 GXY983059 HHU983059 HRQ983059 IBM983059 ILI983059 IVE983059 JFA983059 JOW983059 JYS983059 KIO983059 KSK983059 LCG983059 LMC983059 LVY983059 MFU983059 MPQ983059 MZM983059 NJI983059 NTE983059 ODA983059 OMW983059 OWS983059 PGO983059 PQK983059 QAG983059 QKC983059 QTY983059 RDU983059 RNQ983059 RXM983059 SHI983059 SRE983059 TBA983059 TKW983059 TUS983059 UEO983059 UOK983059 UYG983059 VIC983059 VRY983059 WBU983059 WLQ983059">
      <formula1>$F$1:$F$9</formula1>
    </dataValidation>
    <dataValidation type="list" allowBlank="1" showInputMessage="1" showErrorMessage="1" sqref="WVJ983065:WVJ983089 IX20:IX44 ST20:ST44 ACP20:ACP44 AML20:AML44 AWH20:AWH44 BGD20:BGD44 BPZ20:BPZ44 BZV20:BZV44 CJR20:CJR44 CTN20:CTN44 DDJ20:DDJ44 DNF20:DNF44 DXB20:DXB44 EGX20:EGX44 EQT20:EQT44 FAP20:FAP44 FKL20:FKL44 FUH20:FUH44 GED20:GED44 GNZ20:GNZ44 GXV20:GXV44 HHR20:HHR44 HRN20:HRN44 IBJ20:IBJ44 ILF20:ILF44 IVB20:IVB44 JEX20:JEX44 JOT20:JOT44 JYP20:JYP44 KIL20:KIL44 KSH20:KSH44 LCD20:LCD44 LLZ20:LLZ44 LVV20:LVV44 MFR20:MFR44 MPN20:MPN44 MZJ20:MZJ44 NJF20:NJF44 NTB20:NTB44 OCX20:OCX44 OMT20:OMT44 OWP20:OWP44 PGL20:PGL44 PQH20:PQH44 QAD20:QAD44 QJZ20:QJZ44 QTV20:QTV44 RDR20:RDR44 RNN20:RNN44 RXJ20:RXJ44 SHF20:SHF44 SRB20:SRB44 TAX20:TAX44 TKT20:TKT44 TUP20:TUP44 UEL20:UEL44 UOH20:UOH44 UYD20:UYD44 VHZ20:VHZ44 VRV20:VRV44 WBR20:WBR44 WLN20:WLN44 WVJ20:WVJ44 B65561:B65585 IX65561:IX65585 ST65561:ST65585 ACP65561:ACP65585 AML65561:AML65585 AWH65561:AWH65585 BGD65561:BGD65585 BPZ65561:BPZ65585 BZV65561:BZV65585 CJR65561:CJR65585 CTN65561:CTN65585 DDJ65561:DDJ65585 DNF65561:DNF65585 DXB65561:DXB65585 EGX65561:EGX65585 EQT65561:EQT65585 FAP65561:FAP65585 FKL65561:FKL65585 FUH65561:FUH65585 GED65561:GED65585 GNZ65561:GNZ65585 GXV65561:GXV65585 HHR65561:HHR65585 HRN65561:HRN65585 IBJ65561:IBJ65585 ILF65561:ILF65585 IVB65561:IVB65585 JEX65561:JEX65585 JOT65561:JOT65585 JYP65561:JYP65585 KIL65561:KIL65585 KSH65561:KSH65585 LCD65561:LCD65585 LLZ65561:LLZ65585 LVV65561:LVV65585 MFR65561:MFR65585 MPN65561:MPN65585 MZJ65561:MZJ65585 NJF65561:NJF65585 NTB65561:NTB65585 OCX65561:OCX65585 OMT65561:OMT65585 OWP65561:OWP65585 PGL65561:PGL65585 PQH65561:PQH65585 QAD65561:QAD65585 QJZ65561:QJZ65585 QTV65561:QTV65585 RDR65561:RDR65585 RNN65561:RNN65585 RXJ65561:RXJ65585 SHF65561:SHF65585 SRB65561:SRB65585 TAX65561:TAX65585 TKT65561:TKT65585 TUP65561:TUP65585 UEL65561:UEL65585 UOH65561:UOH65585 UYD65561:UYD65585 VHZ65561:VHZ65585 VRV65561:VRV65585 WBR65561:WBR65585 WLN65561:WLN65585 WVJ65561:WVJ65585 B131097:B131121 IX131097:IX131121 ST131097:ST131121 ACP131097:ACP131121 AML131097:AML131121 AWH131097:AWH131121 BGD131097:BGD131121 BPZ131097:BPZ131121 BZV131097:BZV131121 CJR131097:CJR131121 CTN131097:CTN131121 DDJ131097:DDJ131121 DNF131097:DNF131121 DXB131097:DXB131121 EGX131097:EGX131121 EQT131097:EQT131121 FAP131097:FAP131121 FKL131097:FKL131121 FUH131097:FUH131121 GED131097:GED131121 GNZ131097:GNZ131121 GXV131097:GXV131121 HHR131097:HHR131121 HRN131097:HRN131121 IBJ131097:IBJ131121 ILF131097:ILF131121 IVB131097:IVB131121 JEX131097:JEX131121 JOT131097:JOT131121 JYP131097:JYP131121 KIL131097:KIL131121 KSH131097:KSH131121 LCD131097:LCD131121 LLZ131097:LLZ131121 LVV131097:LVV131121 MFR131097:MFR131121 MPN131097:MPN131121 MZJ131097:MZJ131121 NJF131097:NJF131121 NTB131097:NTB131121 OCX131097:OCX131121 OMT131097:OMT131121 OWP131097:OWP131121 PGL131097:PGL131121 PQH131097:PQH131121 QAD131097:QAD131121 QJZ131097:QJZ131121 QTV131097:QTV131121 RDR131097:RDR131121 RNN131097:RNN131121 RXJ131097:RXJ131121 SHF131097:SHF131121 SRB131097:SRB131121 TAX131097:TAX131121 TKT131097:TKT131121 TUP131097:TUP131121 UEL131097:UEL131121 UOH131097:UOH131121 UYD131097:UYD131121 VHZ131097:VHZ131121 VRV131097:VRV131121 WBR131097:WBR131121 WLN131097:WLN131121 WVJ131097:WVJ131121 B196633:B196657 IX196633:IX196657 ST196633:ST196657 ACP196633:ACP196657 AML196633:AML196657 AWH196633:AWH196657 BGD196633:BGD196657 BPZ196633:BPZ196657 BZV196633:BZV196657 CJR196633:CJR196657 CTN196633:CTN196657 DDJ196633:DDJ196657 DNF196633:DNF196657 DXB196633:DXB196657 EGX196633:EGX196657 EQT196633:EQT196657 FAP196633:FAP196657 FKL196633:FKL196657 FUH196633:FUH196657 GED196633:GED196657 GNZ196633:GNZ196657 GXV196633:GXV196657 HHR196633:HHR196657 HRN196633:HRN196657 IBJ196633:IBJ196657 ILF196633:ILF196657 IVB196633:IVB196657 JEX196633:JEX196657 JOT196633:JOT196657 JYP196633:JYP196657 KIL196633:KIL196657 KSH196633:KSH196657 LCD196633:LCD196657 LLZ196633:LLZ196657 LVV196633:LVV196657 MFR196633:MFR196657 MPN196633:MPN196657 MZJ196633:MZJ196657 NJF196633:NJF196657 NTB196633:NTB196657 OCX196633:OCX196657 OMT196633:OMT196657 OWP196633:OWP196657 PGL196633:PGL196657 PQH196633:PQH196657 QAD196633:QAD196657 QJZ196633:QJZ196657 QTV196633:QTV196657 RDR196633:RDR196657 RNN196633:RNN196657 RXJ196633:RXJ196657 SHF196633:SHF196657 SRB196633:SRB196657 TAX196633:TAX196657 TKT196633:TKT196657 TUP196633:TUP196657 UEL196633:UEL196657 UOH196633:UOH196657 UYD196633:UYD196657 VHZ196633:VHZ196657 VRV196633:VRV196657 WBR196633:WBR196657 WLN196633:WLN196657 WVJ196633:WVJ196657 B262169:B262193 IX262169:IX262193 ST262169:ST262193 ACP262169:ACP262193 AML262169:AML262193 AWH262169:AWH262193 BGD262169:BGD262193 BPZ262169:BPZ262193 BZV262169:BZV262193 CJR262169:CJR262193 CTN262169:CTN262193 DDJ262169:DDJ262193 DNF262169:DNF262193 DXB262169:DXB262193 EGX262169:EGX262193 EQT262169:EQT262193 FAP262169:FAP262193 FKL262169:FKL262193 FUH262169:FUH262193 GED262169:GED262193 GNZ262169:GNZ262193 GXV262169:GXV262193 HHR262169:HHR262193 HRN262169:HRN262193 IBJ262169:IBJ262193 ILF262169:ILF262193 IVB262169:IVB262193 JEX262169:JEX262193 JOT262169:JOT262193 JYP262169:JYP262193 KIL262169:KIL262193 KSH262169:KSH262193 LCD262169:LCD262193 LLZ262169:LLZ262193 LVV262169:LVV262193 MFR262169:MFR262193 MPN262169:MPN262193 MZJ262169:MZJ262193 NJF262169:NJF262193 NTB262169:NTB262193 OCX262169:OCX262193 OMT262169:OMT262193 OWP262169:OWP262193 PGL262169:PGL262193 PQH262169:PQH262193 QAD262169:QAD262193 QJZ262169:QJZ262193 QTV262169:QTV262193 RDR262169:RDR262193 RNN262169:RNN262193 RXJ262169:RXJ262193 SHF262169:SHF262193 SRB262169:SRB262193 TAX262169:TAX262193 TKT262169:TKT262193 TUP262169:TUP262193 UEL262169:UEL262193 UOH262169:UOH262193 UYD262169:UYD262193 VHZ262169:VHZ262193 VRV262169:VRV262193 WBR262169:WBR262193 WLN262169:WLN262193 WVJ262169:WVJ262193 B327705:B327729 IX327705:IX327729 ST327705:ST327729 ACP327705:ACP327729 AML327705:AML327729 AWH327705:AWH327729 BGD327705:BGD327729 BPZ327705:BPZ327729 BZV327705:BZV327729 CJR327705:CJR327729 CTN327705:CTN327729 DDJ327705:DDJ327729 DNF327705:DNF327729 DXB327705:DXB327729 EGX327705:EGX327729 EQT327705:EQT327729 FAP327705:FAP327729 FKL327705:FKL327729 FUH327705:FUH327729 GED327705:GED327729 GNZ327705:GNZ327729 GXV327705:GXV327729 HHR327705:HHR327729 HRN327705:HRN327729 IBJ327705:IBJ327729 ILF327705:ILF327729 IVB327705:IVB327729 JEX327705:JEX327729 JOT327705:JOT327729 JYP327705:JYP327729 KIL327705:KIL327729 KSH327705:KSH327729 LCD327705:LCD327729 LLZ327705:LLZ327729 LVV327705:LVV327729 MFR327705:MFR327729 MPN327705:MPN327729 MZJ327705:MZJ327729 NJF327705:NJF327729 NTB327705:NTB327729 OCX327705:OCX327729 OMT327705:OMT327729 OWP327705:OWP327729 PGL327705:PGL327729 PQH327705:PQH327729 QAD327705:QAD327729 QJZ327705:QJZ327729 QTV327705:QTV327729 RDR327705:RDR327729 RNN327705:RNN327729 RXJ327705:RXJ327729 SHF327705:SHF327729 SRB327705:SRB327729 TAX327705:TAX327729 TKT327705:TKT327729 TUP327705:TUP327729 UEL327705:UEL327729 UOH327705:UOH327729 UYD327705:UYD327729 VHZ327705:VHZ327729 VRV327705:VRV327729 WBR327705:WBR327729 WLN327705:WLN327729 WVJ327705:WVJ327729 B393241:B393265 IX393241:IX393265 ST393241:ST393265 ACP393241:ACP393265 AML393241:AML393265 AWH393241:AWH393265 BGD393241:BGD393265 BPZ393241:BPZ393265 BZV393241:BZV393265 CJR393241:CJR393265 CTN393241:CTN393265 DDJ393241:DDJ393265 DNF393241:DNF393265 DXB393241:DXB393265 EGX393241:EGX393265 EQT393241:EQT393265 FAP393241:FAP393265 FKL393241:FKL393265 FUH393241:FUH393265 GED393241:GED393265 GNZ393241:GNZ393265 GXV393241:GXV393265 HHR393241:HHR393265 HRN393241:HRN393265 IBJ393241:IBJ393265 ILF393241:ILF393265 IVB393241:IVB393265 JEX393241:JEX393265 JOT393241:JOT393265 JYP393241:JYP393265 KIL393241:KIL393265 KSH393241:KSH393265 LCD393241:LCD393265 LLZ393241:LLZ393265 LVV393241:LVV393265 MFR393241:MFR393265 MPN393241:MPN393265 MZJ393241:MZJ393265 NJF393241:NJF393265 NTB393241:NTB393265 OCX393241:OCX393265 OMT393241:OMT393265 OWP393241:OWP393265 PGL393241:PGL393265 PQH393241:PQH393265 QAD393241:QAD393265 QJZ393241:QJZ393265 QTV393241:QTV393265 RDR393241:RDR393265 RNN393241:RNN393265 RXJ393241:RXJ393265 SHF393241:SHF393265 SRB393241:SRB393265 TAX393241:TAX393265 TKT393241:TKT393265 TUP393241:TUP393265 UEL393241:UEL393265 UOH393241:UOH393265 UYD393241:UYD393265 VHZ393241:VHZ393265 VRV393241:VRV393265 WBR393241:WBR393265 WLN393241:WLN393265 WVJ393241:WVJ393265 B458777:B458801 IX458777:IX458801 ST458777:ST458801 ACP458777:ACP458801 AML458777:AML458801 AWH458777:AWH458801 BGD458777:BGD458801 BPZ458777:BPZ458801 BZV458777:BZV458801 CJR458777:CJR458801 CTN458777:CTN458801 DDJ458777:DDJ458801 DNF458777:DNF458801 DXB458777:DXB458801 EGX458777:EGX458801 EQT458777:EQT458801 FAP458777:FAP458801 FKL458777:FKL458801 FUH458777:FUH458801 GED458777:GED458801 GNZ458777:GNZ458801 GXV458777:GXV458801 HHR458777:HHR458801 HRN458777:HRN458801 IBJ458777:IBJ458801 ILF458777:ILF458801 IVB458777:IVB458801 JEX458777:JEX458801 JOT458777:JOT458801 JYP458777:JYP458801 KIL458777:KIL458801 KSH458777:KSH458801 LCD458777:LCD458801 LLZ458777:LLZ458801 LVV458777:LVV458801 MFR458777:MFR458801 MPN458777:MPN458801 MZJ458777:MZJ458801 NJF458777:NJF458801 NTB458777:NTB458801 OCX458777:OCX458801 OMT458777:OMT458801 OWP458777:OWP458801 PGL458777:PGL458801 PQH458777:PQH458801 QAD458777:QAD458801 QJZ458777:QJZ458801 QTV458777:QTV458801 RDR458777:RDR458801 RNN458777:RNN458801 RXJ458777:RXJ458801 SHF458777:SHF458801 SRB458777:SRB458801 TAX458777:TAX458801 TKT458777:TKT458801 TUP458777:TUP458801 UEL458777:UEL458801 UOH458777:UOH458801 UYD458777:UYD458801 VHZ458777:VHZ458801 VRV458777:VRV458801 WBR458777:WBR458801 WLN458777:WLN458801 WVJ458777:WVJ458801 B524313:B524337 IX524313:IX524337 ST524313:ST524337 ACP524313:ACP524337 AML524313:AML524337 AWH524313:AWH524337 BGD524313:BGD524337 BPZ524313:BPZ524337 BZV524313:BZV524337 CJR524313:CJR524337 CTN524313:CTN524337 DDJ524313:DDJ524337 DNF524313:DNF524337 DXB524313:DXB524337 EGX524313:EGX524337 EQT524313:EQT524337 FAP524313:FAP524337 FKL524313:FKL524337 FUH524313:FUH524337 GED524313:GED524337 GNZ524313:GNZ524337 GXV524313:GXV524337 HHR524313:HHR524337 HRN524313:HRN524337 IBJ524313:IBJ524337 ILF524313:ILF524337 IVB524313:IVB524337 JEX524313:JEX524337 JOT524313:JOT524337 JYP524313:JYP524337 KIL524313:KIL524337 KSH524313:KSH524337 LCD524313:LCD524337 LLZ524313:LLZ524337 LVV524313:LVV524337 MFR524313:MFR524337 MPN524313:MPN524337 MZJ524313:MZJ524337 NJF524313:NJF524337 NTB524313:NTB524337 OCX524313:OCX524337 OMT524313:OMT524337 OWP524313:OWP524337 PGL524313:PGL524337 PQH524313:PQH524337 QAD524313:QAD524337 QJZ524313:QJZ524337 QTV524313:QTV524337 RDR524313:RDR524337 RNN524313:RNN524337 RXJ524313:RXJ524337 SHF524313:SHF524337 SRB524313:SRB524337 TAX524313:TAX524337 TKT524313:TKT524337 TUP524313:TUP524337 UEL524313:UEL524337 UOH524313:UOH524337 UYD524313:UYD524337 VHZ524313:VHZ524337 VRV524313:VRV524337 WBR524313:WBR524337 WLN524313:WLN524337 WVJ524313:WVJ524337 B589849:B589873 IX589849:IX589873 ST589849:ST589873 ACP589849:ACP589873 AML589849:AML589873 AWH589849:AWH589873 BGD589849:BGD589873 BPZ589849:BPZ589873 BZV589849:BZV589873 CJR589849:CJR589873 CTN589849:CTN589873 DDJ589849:DDJ589873 DNF589849:DNF589873 DXB589849:DXB589873 EGX589849:EGX589873 EQT589849:EQT589873 FAP589849:FAP589873 FKL589849:FKL589873 FUH589849:FUH589873 GED589849:GED589873 GNZ589849:GNZ589873 GXV589849:GXV589873 HHR589849:HHR589873 HRN589849:HRN589873 IBJ589849:IBJ589873 ILF589849:ILF589873 IVB589849:IVB589873 JEX589849:JEX589873 JOT589849:JOT589873 JYP589849:JYP589873 KIL589849:KIL589873 KSH589849:KSH589873 LCD589849:LCD589873 LLZ589849:LLZ589873 LVV589849:LVV589873 MFR589849:MFR589873 MPN589849:MPN589873 MZJ589849:MZJ589873 NJF589849:NJF589873 NTB589849:NTB589873 OCX589849:OCX589873 OMT589849:OMT589873 OWP589849:OWP589873 PGL589849:PGL589873 PQH589849:PQH589873 QAD589849:QAD589873 QJZ589849:QJZ589873 QTV589849:QTV589873 RDR589849:RDR589873 RNN589849:RNN589873 RXJ589849:RXJ589873 SHF589849:SHF589873 SRB589849:SRB589873 TAX589849:TAX589873 TKT589849:TKT589873 TUP589849:TUP589873 UEL589849:UEL589873 UOH589849:UOH589873 UYD589849:UYD589873 VHZ589849:VHZ589873 VRV589849:VRV589873 WBR589849:WBR589873 WLN589849:WLN589873 WVJ589849:WVJ589873 B655385:B655409 IX655385:IX655409 ST655385:ST655409 ACP655385:ACP655409 AML655385:AML655409 AWH655385:AWH655409 BGD655385:BGD655409 BPZ655385:BPZ655409 BZV655385:BZV655409 CJR655385:CJR655409 CTN655385:CTN655409 DDJ655385:DDJ655409 DNF655385:DNF655409 DXB655385:DXB655409 EGX655385:EGX655409 EQT655385:EQT655409 FAP655385:FAP655409 FKL655385:FKL655409 FUH655385:FUH655409 GED655385:GED655409 GNZ655385:GNZ655409 GXV655385:GXV655409 HHR655385:HHR655409 HRN655385:HRN655409 IBJ655385:IBJ655409 ILF655385:ILF655409 IVB655385:IVB655409 JEX655385:JEX655409 JOT655385:JOT655409 JYP655385:JYP655409 KIL655385:KIL655409 KSH655385:KSH655409 LCD655385:LCD655409 LLZ655385:LLZ655409 LVV655385:LVV655409 MFR655385:MFR655409 MPN655385:MPN655409 MZJ655385:MZJ655409 NJF655385:NJF655409 NTB655385:NTB655409 OCX655385:OCX655409 OMT655385:OMT655409 OWP655385:OWP655409 PGL655385:PGL655409 PQH655385:PQH655409 QAD655385:QAD655409 QJZ655385:QJZ655409 QTV655385:QTV655409 RDR655385:RDR655409 RNN655385:RNN655409 RXJ655385:RXJ655409 SHF655385:SHF655409 SRB655385:SRB655409 TAX655385:TAX655409 TKT655385:TKT655409 TUP655385:TUP655409 UEL655385:UEL655409 UOH655385:UOH655409 UYD655385:UYD655409 VHZ655385:VHZ655409 VRV655385:VRV655409 WBR655385:WBR655409 WLN655385:WLN655409 WVJ655385:WVJ655409 B720921:B720945 IX720921:IX720945 ST720921:ST720945 ACP720921:ACP720945 AML720921:AML720945 AWH720921:AWH720945 BGD720921:BGD720945 BPZ720921:BPZ720945 BZV720921:BZV720945 CJR720921:CJR720945 CTN720921:CTN720945 DDJ720921:DDJ720945 DNF720921:DNF720945 DXB720921:DXB720945 EGX720921:EGX720945 EQT720921:EQT720945 FAP720921:FAP720945 FKL720921:FKL720945 FUH720921:FUH720945 GED720921:GED720945 GNZ720921:GNZ720945 GXV720921:GXV720945 HHR720921:HHR720945 HRN720921:HRN720945 IBJ720921:IBJ720945 ILF720921:ILF720945 IVB720921:IVB720945 JEX720921:JEX720945 JOT720921:JOT720945 JYP720921:JYP720945 KIL720921:KIL720945 KSH720921:KSH720945 LCD720921:LCD720945 LLZ720921:LLZ720945 LVV720921:LVV720945 MFR720921:MFR720945 MPN720921:MPN720945 MZJ720921:MZJ720945 NJF720921:NJF720945 NTB720921:NTB720945 OCX720921:OCX720945 OMT720921:OMT720945 OWP720921:OWP720945 PGL720921:PGL720945 PQH720921:PQH720945 QAD720921:QAD720945 QJZ720921:QJZ720945 QTV720921:QTV720945 RDR720921:RDR720945 RNN720921:RNN720945 RXJ720921:RXJ720945 SHF720921:SHF720945 SRB720921:SRB720945 TAX720921:TAX720945 TKT720921:TKT720945 TUP720921:TUP720945 UEL720921:UEL720945 UOH720921:UOH720945 UYD720921:UYD720945 VHZ720921:VHZ720945 VRV720921:VRV720945 WBR720921:WBR720945 WLN720921:WLN720945 WVJ720921:WVJ720945 B786457:B786481 IX786457:IX786481 ST786457:ST786481 ACP786457:ACP786481 AML786457:AML786481 AWH786457:AWH786481 BGD786457:BGD786481 BPZ786457:BPZ786481 BZV786457:BZV786481 CJR786457:CJR786481 CTN786457:CTN786481 DDJ786457:DDJ786481 DNF786457:DNF786481 DXB786457:DXB786481 EGX786457:EGX786481 EQT786457:EQT786481 FAP786457:FAP786481 FKL786457:FKL786481 FUH786457:FUH786481 GED786457:GED786481 GNZ786457:GNZ786481 GXV786457:GXV786481 HHR786457:HHR786481 HRN786457:HRN786481 IBJ786457:IBJ786481 ILF786457:ILF786481 IVB786457:IVB786481 JEX786457:JEX786481 JOT786457:JOT786481 JYP786457:JYP786481 KIL786457:KIL786481 KSH786457:KSH786481 LCD786457:LCD786481 LLZ786457:LLZ786481 LVV786457:LVV786481 MFR786457:MFR786481 MPN786457:MPN786481 MZJ786457:MZJ786481 NJF786457:NJF786481 NTB786457:NTB786481 OCX786457:OCX786481 OMT786457:OMT786481 OWP786457:OWP786481 PGL786457:PGL786481 PQH786457:PQH786481 QAD786457:QAD786481 QJZ786457:QJZ786481 QTV786457:QTV786481 RDR786457:RDR786481 RNN786457:RNN786481 RXJ786457:RXJ786481 SHF786457:SHF786481 SRB786457:SRB786481 TAX786457:TAX786481 TKT786457:TKT786481 TUP786457:TUP786481 UEL786457:UEL786481 UOH786457:UOH786481 UYD786457:UYD786481 VHZ786457:VHZ786481 VRV786457:VRV786481 WBR786457:WBR786481 WLN786457:WLN786481 WVJ786457:WVJ786481 B851993:B852017 IX851993:IX852017 ST851993:ST852017 ACP851993:ACP852017 AML851993:AML852017 AWH851993:AWH852017 BGD851993:BGD852017 BPZ851993:BPZ852017 BZV851993:BZV852017 CJR851993:CJR852017 CTN851993:CTN852017 DDJ851993:DDJ852017 DNF851993:DNF852017 DXB851993:DXB852017 EGX851993:EGX852017 EQT851993:EQT852017 FAP851993:FAP852017 FKL851993:FKL852017 FUH851993:FUH852017 GED851993:GED852017 GNZ851993:GNZ852017 GXV851993:GXV852017 HHR851993:HHR852017 HRN851993:HRN852017 IBJ851993:IBJ852017 ILF851993:ILF852017 IVB851993:IVB852017 JEX851993:JEX852017 JOT851993:JOT852017 JYP851993:JYP852017 KIL851993:KIL852017 KSH851993:KSH852017 LCD851993:LCD852017 LLZ851993:LLZ852017 LVV851993:LVV852017 MFR851993:MFR852017 MPN851993:MPN852017 MZJ851993:MZJ852017 NJF851993:NJF852017 NTB851993:NTB852017 OCX851993:OCX852017 OMT851993:OMT852017 OWP851993:OWP852017 PGL851993:PGL852017 PQH851993:PQH852017 QAD851993:QAD852017 QJZ851993:QJZ852017 QTV851993:QTV852017 RDR851993:RDR852017 RNN851993:RNN852017 RXJ851993:RXJ852017 SHF851993:SHF852017 SRB851993:SRB852017 TAX851993:TAX852017 TKT851993:TKT852017 TUP851993:TUP852017 UEL851993:UEL852017 UOH851993:UOH852017 UYD851993:UYD852017 VHZ851993:VHZ852017 VRV851993:VRV852017 WBR851993:WBR852017 WLN851993:WLN852017 WVJ851993:WVJ852017 B917529:B917553 IX917529:IX917553 ST917529:ST917553 ACP917529:ACP917553 AML917529:AML917553 AWH917529:AWH917553 BGD917529:BGD917553 BPZ917529:BPZ917553 BZV917529:BZV917553 CJR917529:CJR917553 CTN917529:CTN917553 DDJ917529:DDJ917553 DNF917529:DNF917553 DXB917529:DXB917553 EGX917529:EGX917553 EQT917529:EQT917553 FAP917529:FAP917553 FKL917529:FKL917553 FUH917529:FUH917553 GED917529:GED917553 GNZ917529:GNZ917553 GXV917529:GXV917553 HHR917529:HHR917553 HRN917529:HRN917553 IBJ917529:IBJ917553 ILF917529:ILF917553 IVB917529:IVB917553 JEX917529:JEX917553 JOT917529:JOT917553 JYP917529:JYP917553 KIL917529:KIL917553 KSH917529:KSH917553 LCD917529:LCD917553 LLZ917529:LLZ917553 LVV917529:LVV917553 MFR917529:MFR917553 MPN917529:MPN917553 MZJ917529:MZJ917553 NJF917529:NJF917553 NTB917529:NTB917553 OCX917529:OCX917553 OMT917529:OMT917553 OWP917529:OWP917553 PGL917529:PGL917553 PQH917529:PQH917553 QAD917529:QAD917553 QJZ917529:QJZ917553 QTV917529:QTV917553 RDR917529:RDR917553 RNN917529:RNN917553 RXJ917529:RXJ917553 SHF917529:SHF917553 SRB917529:SRB917553 TAX917529:TAX917553 TKT917529:TKT917553 TUP917529:TUP917553 UEL917529:UEL917553 UOH917529:UOH917553 UYD917529:UYD917553 VHZ917529:VHZ917553 VRV917529:VRV917553 WBR917529:WBR917553 WLN917529:WLN917553 WVJ917529:WVJ917553 B983065:B983089 IX983065:IX983089 ST983065:ST983089 ACP983065:ACP983089 AML983065:AML983089 AWH983065:AWH983089 BGD983065:BGD983089 BPZ983065:BPZ983089 BZV983065:BZV983089 CJR983065:CJR983089 CTN983065:CTN983089 DDJ983065:DDJ983089 DNF983065:DNF983089 DXB983065:DXB983089 EGX983065:EGX983089 EQT983065:EQT983089 FAP983065:FAP983089 FKL983065:FKL983089 FUH983065:FUH983089 GED983065:GED983089 GNZ983065:GNZ983089 GXV983065:GXV983089 HHR983065:HHR983089 HRN983065:HRN983089 IBJ983065:IBJ983089 ILF983065:ILF983089 IVB983065:IVB983089 JEX983065:JEX983089 JOT983065:JOT983089 JYP983065:JYP983089 KIL983065:KIL983089 KSH983065:KSH983089 LCD983065:LCD983089 LLZ983065:LLZ983089 LVV983065:LVV983089 MFR983065:MFR983089 MPN983065:MPN983089 MZJ983065:MZJ983089 NJF983065:NJF983089 NTB983065:NTB983089 OCX983065:OCX983089 OMT983065:OMT983089 OWP983065:OWP983089 PGL983065:PGL983089 PQH983065:PQH983089 QAD983065:QAD983089 QJZ983065:QJZ983089 QTV983065:QTV983089 RDR983065:RDR983089 RNN983065:RNN983089 RXJ983065:RXJ983089 SHF983065:SHF983089 SRB983065:SRB983089 TAX983065:TAX983089 TKT983065:TKT983089 TUP983065:TUP983089 UEL983065:UEL983089 UOH983065:UOH983089 UYD983065:UYD983089 VHZ983065:VHZ983089 VRV983065:VRV983089 WBR983065:WBR983089 WLN983065:WLN983089 B20:B44 WVJ66:WVJ84 WLN66:WLN84 WBR66:WBR84 VRV66:VRV84 VHZ66:VHZ84 UYD66:UYD84 UOH66:UOH84 UEL66:UEL84 TUP66:TUP84 TKT66:TKT84 TAX66:TAX84 SRB66:SRB84 SHF66:SHF84 RXJ66:RXJ84 RNN66:RNN84 RDR66:RDR84 QTV66:QTV84 QJZ66:QJZ84 QAD66:QAD84 PQH66:PQH84 PGL66:PGL84 OWP66:OWP84 OMT66:OMT84 OCX66:OCX84 NTB66:NTB84 NJF66:NJF84 MZJ66:MZJ84 MPN66:MPN84 MFR66:MFR84 LVV66:LVV84 LLZ66:LLZ84 LCD66:LCD84 KSH66:KSH84 KIL66:KIL84 JYP66:JYP84 JOT66:JOT84 JEX66:JEX84 IVB66:IVB84 ILF66:ILF84 IBJ66:IBJ84 HRN66:HRN84 HHR66:HHR84 GXV66:GXV84 GNZ66:GNZ84 GED66:GED84 FUH66:FUH84 FKL66:FKL84 FAP66:FAP84 EQT66:EQT84 EGX66:EGX84 DXB66:DXB84 DNF66:DNF84 DDJ66:DDJ84 CTN66:CTN84 CJR66:CJR84 BZV66:BZV84 BPZ66:BPZ84 BGD66:BGD84 AWH66:AWH84 AML66:AML84 ACP66:ACP84 ST66:ST84 IX66:IX84">
      <formula1>$B$1:$B$12</formula1>
    </dataValidation>
  </dataValidations>
  <pageMargins left="0.78740157480314965" right="0.78740157480314965" top="0.78740157480314965" bottom="0.78740157480314965" header="0.51181102362204722" footer="0.51181102362204722"/>
  <pageSetup paperSize="9" scale="52" orientation="landscape" r:id="rId1"/>
  <headerFooter alignWithMargins="0">
    <oddFooter>&amp;C&amp;F&amp;Rp.&amp;P/&amp;N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061" r:id="rId4" name="Button 605">
              <controlPr defaultSize="0" print="0" autoFill="0" autoPict="0" macro="[0]!AjoutAgentTL">
                <anchor moveWithCells="1" sizeWithCells="1">
                  <from>
                    <xdr:col>2</xdr:col>
                    <xdr:colOff>38100</xdr:colOff>
                    <xdr:row>44</xdr:row>
                    <xdr:rowOff>60960</xdr:rowOff>
                  </from>
                  <to>
                    <xdr:col>2</xdr:col>
                    <xdr:colOff>5836920</xdr:colOff>
                    <xdr:row>44</xdr:row>
                    <xdr:rowOff>373380</xdr:rowOff>
                  </to>
                </anchor>
              </controlPr>
            </control>
          </mc:Choice>
        </mc:AlternateContent>
        <mc:AlternateContent xmlns:mc="http://schemas.openxmlformats.org/markup-compatibility/2006">
          <mc:Choice Requires="x14">
            <control shapeId="20071" r:id="rId5" name="Button 615">
              <controlPr defaultSize="0" print="0" autoFill="0" autoPict="0" macro="[0]!AjoutAgentTE">
                <anchor moveWithCells="1" sizeWithCells="1">
                  <from>
                    <xdr:col>2</xdr:col>
                    <xdr:colOff>30480</xdr:colOff>
                    <xdr:row>59</xdr:row>
                    <xdr:rowOff>45720</xdr:rowOff>
                  </from>
                  <to>
                    <xdr:col>2</xdr:col>
                    <xdr:colOff>5836920</xdr:colOff>
                    <xdr:row>59</xdr:row>
                    <xdr:rowOff>373380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tabColor theme="0" tint="-0.14999847407452621"/>
    <pageSetUpPr fitToPage="1"/>
  </sheetPr>
  <dimension ref="A1:X83"/>
  <sheetViews>
    <sheetView zoomScale="82" zoomScaleNormal="82" workbookViewId="0">
      <pane xSplit="3" ySplit="19" topLeftCell="D55" activePane="bottomRight" state="frozen"/>
      <selection activeCell="P61" sqref="C61:P61"/>
      <selection pane="topRight" activeCell="P61" sqref="C61:P61"/>
      <selection pane="bottomLeft" activeCell="P61" sqref="C61:P61"/>
      <selection pane="bottomRight" activeCell="B61" sqref="B61"/>
    </sheetView>
  </sheetViews>
  <sheetFormatPr baseColWidth="10" defaultColWidth="10.19921875" defaultRowHeight="15" customHeight="1" x14ac:dyDescent="0.25"/>
  <cols>
    <col min="1" max="1" width="3.19921875" style="1" customWidth="1"/>
    <col min="2" max="2" width="39.8984375" style="1" bestFit="1" customWidth="1"/>
    <col min="3" max="3" width="77" style="1" customWidth="1"/>
    <col min="4" max="4" width="7.19921875" style="4" bestFit="1" customWidth="1"/>
    <col min="5" max="5" width="12.09765625" style="6" customWidth="1"/>
    <col min="6" max="6" width="10.69921875" style="6" customWidth="1"/>
    <col min="7" max="7" width="11.3984375" style="6" bestFit="1" customWidth="1"/>
    <col min="8" max="8" width="10.69921875" style="6" customWidth="1"/>
    <col min="9" max="9" width="13.59765625" style="1" customWidth="1"/>
    <col min="10" max="10" width="11.3984375" style="6" customWidth="1"/>
    <col min="11" max="12" width="9.3984375" style="7" customWidth="1"/>
    <col min="13" max="13" width="11.3984375" style="6" bestFit="1" customWidth="1"/>
    <col min="14" max="14" width="10.69921875" style="6" customWidth="1"/>
    <col min="15" max="15" width="11.3984375" style="6" bestFit="1" customWidth="1"/>
    <col min="16" max="16" width="10.19921875" style="7" customWidth="1"/>
    <col min="17" max="17" width="14.69921875" style="8" customWidth="1"/>
    <col min="18" max="18" width="11.09765625" style="6" bestFit="1" customWidth="1"/>
    <col min="19" max="19" width="12.09765625" style="1" bestFit="1" customWidth="1"/>
    <col min="20" max="20" width="12.5" style="1" bestFit="1" customWidth="1"/>
    <col min="21" max="21" width="11.69921875" style="1" bestFit="1" customWidth="1"/>
    <col min="22" max="256" width="10.19921875" style="1"/>
    <col min="257" max="257" width="3.19921875" style="1" customWidth="1"/>
    <col min="258" max="258" width="39.8984375" style="1" bestFit="1" customWidth="1"/>
    <col min="259" max="259" width="27" style="1" customWidth="1"/>
    <col min="260" max="260" width="7.19921875" style="1" bestFit="1" customWidth="1"/>
    <col min="261" max="261" width="12.09765625" style="1" customWidth="1"/>
    <col min="262" max="262" width="10.69921875" style="1" customWidth="1"/>
    <col min="263" max="263" width="11.3984375" style="1" bestFit="1" customWidth="1"/>
    <col min="264" max="264" width="10.69921875" style="1" customWidth="1"/>
    <col min="265" max="266" width="0" style="1" hidden="1" customWidth="1"/>
    <col min="267" max="268" width="9.3984375" style="1" customWidth="1"/>
    <col min="269" max="269" width="11.3984375" style="1" bestFit="1" customWidth="1"/>
    <col min="270" max="270" width="10.69921875" style="1" customWidth="1"/>
    <col min="271" max="271" width="11.3984375" style="1" bestFit="1" customWidth="1"/>
    <col min="272" max="272" width="10.19921875" style="1" customWidth="1"/>
    <col min="273" max="273" width="14.69921875" style="1" customWidth="1"/>
    <col min="274" max="274" width="11.09765625" style="1" bestFit="1" customWidth="1"/>
    <col min="275" max="512" width="10.19921875" style="1"/>
    <col min="513" max="513" width="3.19921875" style="1" customWidth="1"/>
    <col min="514" max="514" width="39.8984375" style="1" bestFit="1" customWidth="1"/>
    <col min="515" max="515" width="27" style="1" customWidth="1"/>
    <col min="516" max="516" width="7.19921875" style="1" bestFit="1" customWidth="1"/>
    <col min="517" max="517" width="12.09765625" style="1" customWidth="1"/>
    <col min="518" max="518" width="10.69921875" style="1" customWidth="1"/>
    <col min="519" max="519" width="11.3984375" style="1" bestFit="1" customWidth="1"/>
    <col min="520" max="520" width="10.69921875" style="1" customWidth="1"/>
    <col min="521" max="522" width="0" style="1" hidden="1" customWidth="1"/>
    <col min="523" max="524" width="9.3984375" style="1" customWidth="1"/>
    <col min="525" max="525" width="11.3984375" style="1" bestFit="1" customWidth="1"/>
    <col min="526" max="526" width="10.69921875" style="1" customWidth="1"/>
    <col min="527" max="527" width="11.3984375" style="1" bestFit="1" customWidth="1"/>
    <col min="528" max="528" width="10.19921875" style="1" customWidth="1"/>
    <col min="529" max="529" width="14.69921875" style="1" customWidth="1"/>
    <col min="530" max="530" width="11.09765625" style="1" bestFit="1" customWidth="1"/>
    <col min="531" max="768" width="10.19921875" style="1"/>
    <col min="769" max="769" width="3.19921875" style="1" customWidth="1"/>
    <col min="770" max="770" width="39.8984375" style="1" bestFit="1" customWidth="1"/>
    <col min="771" max="771" width="27" style="1" customWidth="1"/>
    <col min="772" max="772" width="7.19921875" style="1" bestFit="1" customWidth="1"/>
    <col min="773" max="773" width="12.09765625" style="1" customWidth="1"/>
    <col min="774" max="774" width="10.69921875" style="1" customWidth="1"/>
    <col min="775" max="775" width="11.3984375" style="1" bestFit="1" customWidth="1"/>
    <col min="776" max="776" width="10.69921875" style="1" customWidth="1"/>
    <col min="777" max="778" width="0" style="1" hidden="1" customWidth="1"/>
    <col min="779" max="780" width="9.3984375" style="1" customWidth="1"/>
    <col min="781" max="781" width="11.3984375" style="1" bestFit="1" customWidth="1"/>
    <col min="782" max="782" width="10.69921875" style="1" customWidth="1"/>
    <col min="783" max="783" width="11.3984375" style="1" bestFit="1" customWidth="1"/>
    <col min="784" max="784" width="10.19921875" style="1" customWidth="1"/>
    <col min="785" max="785" width="14.69921875" style="1" customWidth="1"/>
    <col min="786" max="786" width="11.09765625" style="1" bestFit="1" customWidth="1"/>
    <col min="787" max="1024" width="10.19921875" style="1"/>
    <col min="1025" max="1025" width="3.19921875" style="1" customWidth="1"/>
    <col min="1026" max="1026" width="39.8984375" style="1" bestFit="1" customWidth="1"/>
    <col min="1027" max="1027" width="27" style="1" customWidth="1"/>
    <col min="1028" max="1028" width="7.19921875" style="1" bestFit="1" customWidth="1"/>
    <col min="1029" max="1029" width="12.09765625" style="1" customWidth="1"/>
    <col min="1030" max="1030" width="10.69921875" style="1" customWidth="1"/>
    <col min="1031" max="1031" width="11.3984375" style="1" bestFit="1" customWidth="1"/>
    <col min="1032" max="1032" width="10.69921875" style="1" customWidth="1"/>
    <col min="1033" max="1034" width="0" style="1" hidden="1" customWidth="1"/>
    <col min="1035" max="1036" width="9.3984375" style="1" customWidth="1"/>
    <col min="1037" max="1037" width="11.3984375" style="1" bestFit="1" customWidth="1"/>
    <col min="1038" max="1038" width="10.69921875" style="1" customWidth="1"/>
    <col min="1039" max="1039" width="11.3984375" style="1" bestFit="1" customWidth="1"/>
    <col min="1040" max="1040" width="10.19921875" style="1" customWidth="1"/>
    <col min="1041" max="1041" width="14.69921875" style="1" customWidth="1"/>
    <col min="1042" max="1042" width="11.09765625" style="1" bestFit="1" customWidth="1"/>
    <col min="1043" max="1280" width="10.19921875" style="1"/>
    <col min="1281" max="1281" width="3.19921875" style="1" customWidth="1"/>
    <col min="1282" max="1282" width="39.8984375" style="1" bestFit="1" customWidth="1"/>
    <col min="1283" max="1283" width="27" style="1" customWidth="1"/>
    <col min="1284" max="1284" width="7.19921875" style="1" bestFit="1" customWidth="1"/>
    <col min="1285" max="1285" width="12.09765625" style="1" customWidth="1"/>
    <col min="1286" max="1286" width="10.69921875" style="1" customWidth="1"/>
    <col min="1287" max="1287" width="11.3984375" style="1" bestFit="1" customWidth="1"/>
    <col min="1288" max="1288" width="10.69921875" style="1" customWidth="1"/>
    <col min="1289" max="1290" width="0" style="1" hidden="1" customWidth="1"/>
    <col min="1291" max="1292" width="9.3984375" style="1" customWidth="1"/>
    <col min="1293" max="1293" width="11.3984375" style="1" bestFit="1" customWidth="1"/>
    <col min="1294" max="1294" width="10.69921875" style="1" customWidth="1"/>
    <col min="1295" max="1295" width="11.3984375" style="1" bestFit="1" customWidth="1"/>
    <col min="1296" max="1296" width="10.19921875" style="1" customWidth="1"/>
    <col min="1297" max="1297" width="14.69921875" style="1" customWidth="1"/>
    <col min="1298" max="1298" width="11.09765625" style="1" bestFit="1" customWidth="1"/>
    <col min="1299" max="1536" width="10.19921875" style="1"/>
    <col min="1537" max="1537" width="3.19921875" style="1" customWidth="1"/>
    <col min="1538" max="1538" width="39.8984375" style="1" bestFit="1" customWidth="1"/>
    <col min="1539" max="1539" width="27" style="1" customWidth="1"/>
    <col min="1540" max="1540" width="7.19921875" style="1" bestFit="1" customWidth="1"/>
    <col min="1541" max="1541" width="12.09765625" style="1" customWidth="1"/>
    <col min="1542" max="1542" width="10.69921875" style="1" customWidth="1"/>
    <col min="1543" max="1543" width="11.3984375" style="1" bestFit="1" customWidth="1"/>
    <col min="1544" max="1544" width="10.69921875" style="1" customWidth="1"/>
    <col min="1545" max="1546" width="0" style="1" hidden="1" customWidth="1"/>
    <col min="1547" max="1548" width="9.3984375" style="1" customWidth="1"/>
    <col min="1549" max="1549" width="11.3984375" style="1" bestFit="1" customWidth="1"/>
    <col min="1550" max="1550" width="10.69921875" style="1" customWidth="1"/>
    <col min="1551" max="1551" width="11.3984375" style="1" bestFit="1" customWidth="1"/>
    <col min="1552" max="1552" width="10.19921875" style="1" customWidth="1"/>
    <col min="1553" max="1553" width="14.69921875" style="1" customWidth="1"/>
    <col min="1554" max="1554" width="11.09765625" style="1" bestFit="1" customWidth="1"/>
    <col min="1555" max="1792" width="10.19921875" style="1"/>
    <col min="1793" max="1793" width="3.19921875" style="1" customWidth="1"/>
    <col min="1794" max="1794" width="39.8984375" style="1" bestFit="1" customWidth="1"/>
    <col min="1795" max="1795" width="27" style="1" customWidth="1"/>
    <col min="1796" max="1796" width="7.19921875" style="1" bestFit="1" customWidth="1"/>
    <col min="1797" max="1797" width="12.09765625" style="1" customWidth="1"/>
    <col min="1798" max="1798" width="10.69921875" style="1" customWidth="1"/>
    <col min="1799" max="1799" width="11.3984375" style="1" bestFit="1" customWidth="1"/>
    <col min="1800" max="1800" width="10.69921875" style="1" customWidth="1"/>
    <col min="1801" max="1802" width="0" style="1" hidden="1" customWidth="1"/>
    <col min="1803" max="1804" width="9.3984375" style="1" customWidth="1"/>
    <col min="1805" max="1805" width="11.3984375" style="1" bestFit="1" customWidth="1"/>
    <col min="1806" max="1806" width="10.69921875" style="1" customWidth="1"/>
    <col min="1807" max="1807" width="11.3984375" style="1" bestFit="1" customWidth="1"/>
    <col min="1808" max="1808" width="10.19921875" style="1" customWidth="1"/>
    <col min="1809" max="1809" width="14.69921875" style="1" customWidth="1"/>
    <col min="1810" max="1810" width="11.09765625" style="1" bestFit="1" customWidth="1"/>
    <col min="1811" max="2048" width="10.19921875" style="1"/>
    <col min="2049" max="2049" width="3.19921875" style="1" customWidth="1"/>
    <col min="2050" max="2050" width="39.8984375" style="1" bestFit="1" customWidth="1"/>
    <col min="2051" max="2051" width="27" style="1" customWidth="1"/>
    <col min="2052" max="2052" width="7.19921875" style="1" bestFit="1" customWidth="1"/>
    <col min="2053" max="2053" width="12.09765625" style="1" customWidth="1"/>
    <col min="2054" max="2054" width="10.69921875" style="1" customWidth="1"/>
    <col min="2055" max="2055" width="11.3984375" style="1" bestFit="1" customWidth="1"/>
    <col min="2056" max="2056" width="10.69921875" style="1" customWidth="1"/>
    <col min="2057" max="2058" width="0" style="1" hidden="1" customWidth="1"/>
    <col min="2059" max="2060" width="9.3984375" style="1" customWidth="1"/>
    <col min="2061" max="2061" width="11.3984375" style="1" bestFit="1" customWidth="1"/>
    <col min="2062" max="2062" width="10.69921875" style="1" customWidth="1"/>
    <col min="2063" max="2063" width="11.3984375" style="1" bestFit="1" customWidth="1"/>
    <col min="2064" max="2064" width="10.19921875" style="1" customWidth="1"/>
    <col min="2065" max="2065" width="14.69921875" style="1" customWidth="1"/>
    <col min="2066" max="2066" width="11.09765625" style="1" bestFit="1" customWidth="1"/>
    <col min="2067" max="2304" width="10.19921875" style="1"/>
    <col min="2305" max="2305" width="3.19921875" style="1" customWidth="1"/>
    <col min="2306" max="2306" width="39.8984375" style="1" bestFit="1" customWidth="1"/>
    <col min="2307" max="2307" width="27" style="1" customWidth="1"/>
    <col min="2308" max="2308" width="7.19921875" style="1" bestFit="1" customWidth="1"/>
    <col min="2309" max="2309" width="12.09765625" style="1" customWidth="1"/>
    <col min="2310" max="2310" width="10.69921875" style="1" customWidth="1"/>
    <col min="2311" max="2311" width="11.3984375" style="1" bestFit="1" customWidth="1"/>
    <col min="2312" max="2312" width="10.69921875" style="1" customWidth="1"/>
    <col min="2313" max="2314" width="0" style="1" hidden="1" customWidth="1"/>
    <col min="2315" max="2316" width="9.3984375" style="1" customWidth="1"/>
    <col min="2317" max="2317" width="11.3984375" style="1" bestFit="1" customWidth="1"/>
    <col min="2318" max="2318" width="10.69921875" style="1" customWidth="1"/>
    <col min="2319" max="2319" width="11.3984375" style="1" bestFit="1" customWidth="1"/>
    <col min="2320" max="2320" width="10.19921875" style="1" customWidth="1"/>
    <col min="2321" max="2321" width="14.69921875" style="1" customWidth="1"/>
    <col min="2322" max="2322" width="11.09765625" style="1" bestFit="1" customWidth="1"/>
    <col min="2323" max="2560" width="10.19921875" style="1"/>
    <col min="2561" max="2561" width="3.19921875" style="1" customWidth="1"/>
    <col min="2562" max="2562" width="39.8984375" style="1" bestFit="1" customWidth="1"/>
    <col min="2563" max="2563" width="27" style="1" customWidth="1"/>
    <col min="2564" max="2564" width="7.19921875" style="1" bestFit="1" customWidth="1"/>
    <col min="2565" max="2565" width="12.09765625" style="1" customWidth="1"/>
    <col min="2566" max="2566" width="10.69921875" style="1" customWidth="1"/>
    <col min="2567" max="2567" width="11.3984375" style="1" bestFit="1" customWidth="1"/>
    <col min="2568" max="2568" width="10.69921875" style="1" customWidth="1"/>
    <col min="2569" max="2570" width="0" style="1" hidden="1" customWidth="1"/>
    <col min="2571" max="2572" width="9.3984375" style="1" customWidth="1"/>
    <col min="2573" max="2573" width="11.3984375" style="1" bestFit="1" customWidth="1"/>
    <col min="2574" max="2574" width="10.69921875" style="1" customWidth="1"/>
    <col min="2575" max="2575" width="11.3984375" style="1" bestFit="1" customWidth="1"/>
    <col min="2576" max="2576" width="10.19921875" style="1" customWidth="1"/>
    <col min="2577" max="2577" width="14.69921875" style="1" customWidth="1"/>
    <col min="2578" max="2578" width="11.09765625" style="1" bestFit="1" customWidth="1"/>
    <col min="2579" max="2816" width="10.19921875" style="1"/>
    <col min="2817" max="2817" width="3.19921875" style="1" customWidth="1"/>
    <col min="2818" max="2818" width="39.8984375" style="1" bestFit="1" customWidth="1"/>
    <col min="2819" max="2819" width="27" style="1" customWidth="1"/>
    <col min="2820" max="2820" width="7.19921875" style="1" bestFit="1" customWidth="1"/>
    <col min="2821" max="2821" width="12.09765625" style="1" customWidth="1"/>
    <col min="2822" max="2822" width="10.69921875" style="1" customWidth="1"/>
    <col min="2823" max="2823" width="11.3984375" style="1" bestFit="1" customWidth="1"/>
    <col min="2824" max="2824" width="10.69921875" style="1" customWidth="1"/>
    <col min="2825" max="2826" width="0" style="1" hidden="1" customWidth="1"/>
    <col min="2827" max="2828" width="9.3984375" style="1" customWidth="1"/>
    <col min="2829" max="2829" width="11.3984375" style="1" bestFit="1" customWidth="1"/>
    <col min="2830" max="2830" width="10.69921875" style="1" customWidth="1"/>
    <col min="2831" max="2831" width="11.3984375" style="1" bestFit="1" customWidth="1"/>
    <col min="2832" max="2832" width="10.19921875" style="1" customWidth="1"/>
    <col min="2833" max="2833" width="14.69921875" style="1" customWidth="1"/>
    <col min="2834" max="2834" width="11.09765625" style="1" bestFit="1" customWidth="1"/>
    <col min="2835" max="3072" width="10.19921875" style="1"/>
    <col min="3073" max="3073" width="3.19921875" style="1" customWidth="1"/>
    <col min="3074" max="3074" width="39.8984375" style="1" bestFit="1" customWidth="1"/>
    <col min="3075" max="3075" width="27" style="1" customWidth="1"/>
    <col min="3076" max="3076" width="7.19921875" style="1" bestFit="1" customWidth="1"/>
    <col min="3077" max="3077" width="12.09765625" style="1" customWidth="1"/>
    <col min="3078" max="3078" width="10.69921875" style="1" customWidth="1"/>
    <col min="3079" max="3079" width="11.3984375" style="1" bestFit="1" customWidth="1"/>
    <col min="3080" max="3080" width="10.69921875" style="1" customWidth="1"/>
    <col min="3081" max="3082" width="0" style="1" hidden="1" customWidth="1"/>
    <col min="3083" max="3084" width="9.3984375" style="1" customWidth="1"/>
    <col min="3085" max="3085" width="11.3984375" style="1" bestFit="1" customWidth="1"/>
    <col min="3086" max="3086" width="10.69921875" style="1" customWidth="1"/>
    <col min="3087" max="3087" width="11.3984375" style="1" bestFit="1" customWidth="1"/>
    <col min="3088" max="3088" width="10.19921875" style="1" customWidth="1"/>
    <col min="3089" max="3089" width="14.69921875" style="1" customWidth="1"/>
    <col min="3090" max="3090" width="11.09765625" style="1" bestFit="1" customWidth="1"/>
    <col min="3091" max="3328" width="10.19921875" style="1"/>
    <col min="3329" max="3329" width="3.19921875" style="1" customWidth="1"/>
    <col min="3330" max="3330" width="39.8984375" style="1" bestFit="1" customWidth="1"/>
    <col min="3331" max="3331" width="27" style="1" customWidth="1"/>
    <col min="3332" max="3332" width="7.19921875" style="1" bestFit="1" customWidth="1"/>
    <col min="3333" max="3333" width="12.09765625" style="1" customWidth="1"/>
    <col min="3334" max="3334" width="10.69921875" style="1" customWidth="1"/>
    <col min="3335" max="3335" width="11.3984375" style="1" bestFit="1" customWidth="1"/>
    <col min="3336" max="3336" width="10.69921875" style="1" customWidth="1"/>
    <col min="3337" max="3338" width="0" style="1" hidden="1" customWidth="1"/>
    <col min="3339" max="3340" width="9.3984375" style="1" customWidth="1"/>
    <col min="3341" max="3341" width="11.3984375" style="1" bestFit="1" customWidth="1"/>
    <col min="3342" max="3342" width="10.69921875" style="1" customWidth="1"/>
    <col min="3343" max="3343" width="11.3984375" style="1" bestFit="1" customWidth="1"/>
    <col min="3344" max="3344" width="10.19921875" style="1" customWidth="1"/>
    <col min="3345" max="3345" width="14.69921875" style="1" customWidth="1"/>
    <col min="3346" max="3346" width="11.09765625" style="1" bestFit="1" customWidth="1"/>
    <col min="3347" max="3584" width="10.19921875" style="1"/>
    <col min="3585" max="3585" width="3.19921875" style="1" customWidth="1"/>
    <col min="3586" max="3586" width="39.8984375" style="1" bestFit="1" customWidth="1"/>
    <col min="3587" max="3587" width="27" style="1" customWidth="1"/>
    <col min="3588" max="3588" width="7.19921875" style="1" bestFit="1" customWidth="1"/>
    <col min="3589" max="3589" width="12.09765625" style="1" customWidth="1"/>
    <col min="3590" max="3590" width="10.69921875" style="1" customWidth="1"/>
    <col min="3591" max="3591" width="11.3984375" style="1" bestFit="1" customWidth="1"/>
    <col min="3592" max="3592" width="10.69921875" style="1" customWidth="1"/>
    <col min="3593" max="3594" width="0" style="1" hidden="1" customWidth="1"/>
    <col min="3595" max="3596" width="9.3984375" style="1" customWidth="1"/>
    <col min="3597" max="3597" width="11.3984375" style="1" bestFit="1" customWidth="1"/>
    <col min="3598" max="3598" width="10.69921875" style="1" customWidth="1"/>
    <col min="3599" max="3599" width="11.3984375" style="1" bestFit="1" customWidth="1"/>
    <col min="3600" max="3600" width="10.19921875" style="1" customWidth="1"/>
    <col min="3601" max="3601" width="14.69921875" style="1" customWidth="1"/>
    <col min="3602" max="3602" width="11.09765625" style="1" bestFit="1" customWidth="1"/>
    <col min="3603" max="3840" width="10.19921875" style="1"/>
    <col min="3841" max="3841" width="3.19921875" style="1" customWidth="1"/>
    <col min="3842" max="3842" width="39.8984375" style="1" bestFit="1" customWidth="1"/>
    <col min="3843" max="3843" width="27" style="1" customWidth="1"/>
    <col min="3844" max="3844" width="7.19921875" style="1" bestFit="1" customWidth="1"/>
    <col min="3845" max="3845" width="12.09765625" style="1" customWidth="1"/>
    <col min="3846" max="3846" width="10.69921875" style="1" customWidth="1"/>
    <col min="3847" max="3847" width="11.3984375" style="1" bestFit="1" customWidth="1"/>
    <col min="3848" max="3848" width="10.69921875" style="1" customWidth="1"/>
    <col min="3849" max="3850" width="0" style="1" hidden="1" customWidth="1"/>
    <col min="3851" max="3852" width="9.3984375" style="1" customWidth="1"/>
    <col min="3853" max="3853" width="11.3984375" style="1" bestFit="1" customWidth="1"/>
    <col min="3854" max="3854" width="10.69921875" style="1" customWidth="1"/>
    <col min="3855" max="3855" width="11.3984375" style="1" bestFit="1" customWidth="1"/>
    <col min="3856" max="3856" width="10.19921875" style="1" customWidth="1"/>
    <col min="3857" max="3857" width="14.69921875" style="1" customWidth="1"/>
    <col min="3858" max="3858" width="11.09765625" style="1" bestFit="1" customWidth="1"/>
    <col min="3859" max="4096" width="10.19921875" style="1"/>
    <col min="4097" max="4097" width="3.19921875" style="1" customWidth="1"/>
    <col min="4098" max="4098" width="39.8984375" style="1" bestFit="1" customWidth="1"/>
    <col min="4099" max="4099" width="27" style="1" customWidth="1"/>
    <col min="4100" max="4100" width="7.19921875" style="1" bestFit="1" customWidth="1"/>
    <col min="4101" max="4101" width="12.09765625" style="1" customWidth="1"/>
    <col min="4102" max="4102" width="10.69921875" style="1" customWidth="1"/>
    <col min="4103" max="4103" width="11.3984375" style="1" bestFit="1" customWidth="1"/>
    <col min="4104" max="4104" width="10.69921875" style="1" customWidth="1"/>
    <col min="4105" max="4106" width="0" style="1" hidden="1" customWidth="1"/>
    <col min="4107" max="4108" width="9.3984375" style="1" customWidth="1"/>
    <col min="4109" max="4109" width="11.3984375" style="1" bestFit="1" customWidth="1"/>
    <col min="4110" max="4110" width="10.69921875" style="1" customWidth="1"/>
    <col min="4111" max="4111" width="11.3984375" style="1" bestFit="1" customWidth="1"/>
    <col min="4112" max="4112" width="10.19921875" style="1" customWidth="1"/>
    <col min="4113" max="4113" width="14.69921875" style="1" customWidth="1"/>
    <col min="4114" max="4114" width="11.09765625" style="1" bestFit="1" customWidth="1"/>
    <col min="4115" max="4352" width="10.19921875" style="1"/>
    <col min="4353" max="4353" width="3.19921875" style="1" customWidth="1"/>
    <col min="4354" max="4354" width="39.8984375" style="1" bestFit="1" customWidth="1"/>
    <col min="4355" max="4355" width="27" style="1" customWidth="1"/>
    <col min="4356" max="4356" width="7.19921875" style="1" bestFit="1" customWidth="1"/>
    <col min="4357" max="4357" width="12.09765625" style="1" customWidth="1"/>
    <col min="4358" max="4358" width="10.69921875" style="1" customWidth="1"/>
    <col min="4359" max="4359" width="11.3984375" style="1" bestFit="1" customWidth="1"/>
    <col min="4360" max="4360" width="10.69921875" style="1" customWidth="1"/>
    <col min="4361" max="4362" width="0" style="1" hidden="1" customWidth="1"/>
    <col min="4363" max="4364" width="9.3984375" style="1" customWidth="1"/>
    <col min="4365" max="4365" width="11.3984375" style="1" bestFit="1" customWidth="1"/>
    <col min="4366" max="4366" width="10.69921875" style="1" customWidth="1"/>
    <col min="4367" max="4367" width="11.3984375" style="1" bestFit="1" customWidth="1"/>
    <col min="4368" max="4368" width="10.19921875" style="1" customWidth="1"/>
    <col min="4369" max="4369" width="14.69921875" style="1" customWidth="1"/>
    <col min="4370" max="4370" width="11.09765625" style="1" bestFit="1" customWidth="1"/>
    <col min="4371" max="4608" width="10.19921875" style="1"/>
    <col min="4609" max="4609" width="3.19921875" style="1" customWidth="1"/>
    <col min="4610" max="4610" width="39.8984375" style="1" bestFit="1" customWidth="1"/>
    <col min="4611" max="4611" width="27" style="1" customWidth="1"/>
    <col min="4612" max="4612" width="7.19921875" style="1" bestFit="1" customWidth="1"/>
    <col min="4613" max="4613" width="12.09765625" style="1" customWidth="1"/>
    <col min="4614" max="4614" width="10.69921875" style="1" customWidth="1"/>
    <col min="4615" max="4615" width="11.3984375" style="1" bestFit="1" customWidth="1"/>
    <col min="4616" max="4616" width="10.69921875" style="1" customWidth="1"/>
    <col min="4617" max="4618" width="0" style="1" hidden="1" customWidth="1"/>
    <col min="4619" max="4620" width="9.3984375" style="1" customWidth="1"/>
    <col min="4621" max="4621" width="11.3984375" style="1" bestFit="1" customWidth="1"/>
    <col min="4622" max="4622" width="10.69921875" style="1" customWidth="1"/>
    <col min="4623" max="4623" width="11.3984375" style="1" bestFit="1" customWidth="1"/>
    <col min="4624" max="4624" width="10.19921875" style="1" customWidth="1"/>
    <col min="4625" max="4625" width="14.69921875" style="1" customWidth="1"/>
    <col min="4626" max="4626" width="11.09765625" style="1" bestFit="1" customWidth="1"/>
    <col min="4627" max="4864" width="10.19921875" style="1"/>
    <col min="4865" max="4865" width="3.19921875" style="1" customWidth="1"/>
    <col min="4866" max="4866" width="39.8984375" style="1" bestFit="1" customWidth="1"/>
    <col min="4867" max="4867" width="27" style="1" customWidth="1"/>
    <col min="4868" max="4868" width="7.19921875" style="1" bestFit="1" customWidth="1"/>
    <col min="4869" max="4869" width="12.09765625" style="1" customWidth="1"/>
    <col min="4870" max="4870" width="10.69921875" style="1" customWidth="1"/>
    <col min="4871" max="4871" width="11.3984375" style="1" bestFit="1" customWidth="1"/>
    <col min="4872" max="4872" width="10.69921875" style="1" customWidth="1"/>
    <col min="4873" max="4874" width="0" style="1" hidden="1" customWidth="1"/>
    <col min="4875" max="4876" width="9.3984375" style="1" customWidth="1"/>
    <col min="4877" max="4877" width="11.3984375" style="1" bestFit="1" customWidth="1"/>
    <col min="4878" max="4878" width="10.69921875" style="1" customWidth="1"/>
    <col min="4879" max="4879" width="11.3984375" style="1" bestFit="1" customWidth="1"/>
    <col min="4880" max="4880" width="10.19921875" style="1" customWidth="1"/>
    <col min="4881" max="4881" width="14.69921875" style="1" customWidth="1"/>
    <col min="4882" max="4882" width="11.09765625" style="1" bestFit="1" customWidth="1"/>
    <col min="4883" max="5120" width="10.19921875" style="1"/>
    <col min="5121" max="5121" width="3.19921875" style="1" customWidth="1"/>
    <col min="5122" max="5122" width="39.8984375" style="1" bestFit="1" customWidth="1"/>
    <col min="5123" max="5123" width="27" style="1" customWidth="1"/>
    <col min="5124" max="5124" width="7.19921875" style="1" bestFit="1" customWidth="1"/>
    <col min="5125" max="5125" width="12.09765625" style="1" customWidth="1"/>
    <col min="5126" max="5126" width="10.69921875" style="1" customWidth="1"/>
    <col min="5127" max="5127" width="11.3984375" style="1" bestFit="1" customWidth="1"/>
    <col min="5128" max="5128" width="10.69921875" style="1" customWidth="1"/>
    <col min="5129" max="5130" width="0" style="1" hidden="1" customWidth="1"/>
    <col min="5131" max="5132" width="9.3984375" style="1" customWidth="1"/>
    <col min="5133" max="5133" width="11.3984375" style="1" bestFit="1" customWidth="1"/>
    <col min="5134" max="5134" width="10.69921875" style="1" customWidth="1"/>
    <col min="5135" max="5135" width="11.3984375" style="1" bestFit="1" customWidth="1"/>
    <col min="5136" max="5136" width="10.19921875" style="1" customWidth="1"/>
    <col min="5137" max="5137" width="14.69921875" style="1" customWidth="1"/>
    <col min="5138" max="5138" width="11.09765625" style="1" bestFit="1" customWidth="1"/>
    <col min="5139" max="5376" width="10.19921875" style="1"/>
    <col min="5377" max="5377" width="3.19921875" style="1" customWidth="1"/>
    <col min="5378" max="5378" width="39.8984375" style="1" bestFit="1" customWidth="1"/>
    <col min="5379" max="5379" width="27" style="1" customWidth="1"/>
    <col min="5380" max="5380" width="7.19921875" style="1" bestFit="1" customWidth="1"/>
    <col min="5381" max="5381" width="12.09765625" style="1" customWidth="1"/>
    <col min="5382" max="5382" width="10.69921875" style="1" customWidth="1"/>
    <col min="5383" max="5383" width="11.3984375" style="1" bestFit="1" customWidth="1"/>
    <col min="5384" max="5384" width="10.69921875" style="1" customWidth="1"/>
    <col min="5385" max="5386" width="0" style="1" hidden="1" customWidth="1"/>
    <col min="5387" max="5388" width="9.3984375" style="1" customWidth="1"/>
    <col min="5389" max="5389" width="11.3984375" style="1" bestFit="1" customWidth="1"/>
    <col min="5390" max="5390" width="10.69921875" style="1" customWidth="1"/>
    <col min="5391" max="5391" width="11.3984375" style="1" bestFit="1" customWidth="1"/>
    <col min="5392" max="5392" width="10.19921875" style="1" customWidth="1"/>
    <col min="5393" max="5393" width="14.69921875" style="1" customWidth="1"/>
    <col min="5394" max="5394" width="11.09765625" style="1" bestFit="1" customWidth="1"/>
    <col min="5395" max="5632" width="10.19921875" style="1"/>
    <col min="5633" max="5633" width="3.19921875" style="1" customWidth="1"/>
    <col min="5634" max="5634" width="39.8984375" style="1" bestFit="1" customWidth="1"/>
    <col min="5635" max="5635" width="27" style="1" customWidth="1"/>
    <col min="5636" max="5636" width="7.19921875" style="1" bestFit="1" customWidth="1"/>
    <col min="5637" max="5637" width="12.09765625" style="1" customWidth="1"/>
    <col min="5638" max="5638" width="10.69921875" style="1" customWidth="1"/>
    <col min="5639" max="5639" width="11.3984375" style="1" bestFit="1" customWidth="1"/>
    <col min="5640" max="5640" width="10.69921875" style="1" customWidth="1"/>
    <col min="5641" max="5642" width="0" style="1" hidden="1" customWidth="1"/>
    <col min="5643" max="5644" width="9.3984375" style="1" customWidth="1"/>
    <col min="5645" max="5645" width="11.3984375" style="1" bestFit="1" customWidth="1"/>
    <col min="5646" max="5646" width="10.69921875" style="1" customWidth="1"/>
    <col min="5647" max="5647" width="11.3984375" style="1" bestFit="1" customWidth="1"/>
    <col min="5648" max="5648" width="10.19921875" style="1" customWidth="1"/>
    <col min="5649" max="5649" width="14.69921875" style="1" customWidth="1"/>
    <col min="5650" max="5650" width="11.09765625" style="1" bestFit="1" customWidth="1"/>
    <col min="5651" max="5888" width="10.19921875" style="1"/>
    <col min="5889" max="5889" width="3.19921875" style="1" customWidth="1"/>
    <col min="5890" max="5890" width="39.8984375" style="1" bestFit="1" customWidth="1"/>
    <col min="5891" max="5891" width="27" style="1" customWidth="1"/>
    <col min="5892" max="5892" width="7.19921875" style="1" bestFit="1" customWidth="1"/>
    <col min="5893" max="5893" width="12.09765625" style="1" customWidth="1"/>
    <col min="5894" max="5894" width="10.69921875" style="1" customWidth="1"/>
    <col min="5895" max="5895" width="11.3984375" style="1" bestFit="1" customWidth="1"/>
    <col min="5896" max="5896" width="10.69921875" style="1" customWidth="1"/>
    <col min="5897" max="5898" width="0" style="1" hidden="1" customWidth="1"/>
    <col min="5899" max="5900" width="9.3984375" style="1" customWidth="1"/>
    <col min="5901" max="5901" width="11.3984375" style="1" bestFit="1" customWidth="1"/>
    <col min="5902" max="5902" width="10.69921875" style="1" customWidth="1"/>
    <col min="5903" max="5903" width="11.3984375" style="1" bestFit="1" customWidth="1"/>
    <col min="5904" max="5904" width="10.19921875" style="1" customWidth="1"/>
    <col min="5905" max="5905" width="14.69921875" style="1" customWidth="1"/>
    <col min="5906" max="5906" width="11.09765625" style="1" bestFit="1" customWidth="1"/>
    <col min="5907" max="6144" width="10.19921875" style="1"/>
    <col min="6145" max="6145" width="3.19921875" style="1" customWidth="1"/>
    <col min="6146" max="6146" width="39.8984375" style="1" bestFit="1" customWidth="1"/>
    <col min="6147" max="6147" width="27" style="1" customWidth="1"/>
    <col min="6148" max="6148" width="7.19921875" style="1" bestFit="1" customWidth="1"/>
    <col min="6149" max="6149" width="12.09765625" style="1" customWidth="1"/>
    <col min="6150" max="6150" width="10.69921875" style="1" customWidth="1"/>
    <col min="6151" max="6151" width="11.3984375" style="1" bestFit="1" customWidth="1"/>
    <col min="6152" max="6152" width="10.69921875" style="1" customWidth="1"/>
    <col min="6153" max="6154" width="0" style="1" hidden="1" customWidth="1"/>
    <col min="6155" max="6156" width="9.3984375" style="1" customWidth="1"/>
    <col min="6157" max="6157" width="11.3984375" style="1" bestFit="1" customWidth="1"/>
    <col min="6158" max="6158" width="10.69921875" style="1" customWidth="1"/>
    <col min="6159" max="6159" width="11.3984375" style="1" bestFit="1" customWidth="1"/>
    <col min="6160" max="6160" width="10.19921875" style="1" customWidth="1"/>
    <col min="6161" max="6161" width="14.69921875" style="1" customWidth="1"/>
    <col min="6162" max="6162" width="11.09765625" style="1" bestFit="1" customWidth="1"/>
    <col min="6163" max="6400" width="10.19921875" style="1"/>
    <col min="6401" max="6401" width="3.19921875" style="1" customWidth="1"/>
    <col min="6402" max="6402" width="39.8984375" style="1" bestFit="1" customWidth="1"/>
    <col min="6403" max="6403" width="27" style="1" customWidth="1"/>
    <col min="6404" max="6404" width="7.19921875" style="1" bestFit="1" customWidth="1"/>
    <col min="6405" max="6405" width="12.09765625" style="1" customWidth="1"/>
    <col min="6406" max="6406" width="10.69921875" style="1" customWidth="1"/>
    <col min="6407" max="6407" width="11.3984375" style="1" bestFit="1" customWidth="1"/>
    <col min="6408" max="6408" width="10.69921875" style="1" customWidth="1"/>
    <col min="6409" max="6410" width="0" style="1" hidden="1" customWidth="1"/>
    <col min="6411" max="6412" width="9.3984375" style="1" customWidth="1"/>
    <col min="6413" max="6413" width="11.3984375" style="1" bestFit="1" customWidth="1"/>
    <col min="6414" max="6414" width="10.69921875" style="1" customWidth="1"/>
    <col min="6415" max="6415" width="11.3984375" style="1" bestFit="1" customWidth="1"/>
    <col min="6416" max="6416" width="10.19921875" style="1" customWidth="1"/>
    <col min="6417" max="6417" width="14.69921875" style="1" customWidth="1"/>
    <col min="6418" max="6418" width="11.09765625" style="1" bestFit="1" customWidth="1"/>
    <col min="6419" max="6656" width="10.19921875" style="1"/>
    <col min="6657" max="6657" width="3.19921875" style="1" customWidth="1"/>
    <col min="6658" max="6658" width="39.8984375" style="1" bestFit="1" customWidth="1"/>
    <col min="6659" max="6659" width="27" style="1" customWidth="1"/>
    <col min="6660" max="6660" width="7.19921875" style="1" bestFit="1" customWidth="1"/>
    <col min="6661" max="6661" width="12.09765625" style="1" customWidth="1"/>
    <col min="6662" max="6662" width="10.69921875" style="1" customWidth="1"/>
    <col min="6663" max="6663" width="11.3984375" style="1" bestFit="1" customWidth="1"/>
    <col min="6664" max="6664" width="10.69921875" style="1" customWidth="1"/>
    <col min="6665" max="6666" width="0" style="1" hidden="1" customWidth="1"/>
    <col min="6667" max="6668" width="9.3984375" style="1" customWidth="1"/>
    <col min="6669" max="6669" width="11.3984375" style="1" bestFit="1" customWidth="1"/>
    <col min="6670" max="6670" width="10.69921875" style="1" customWidth="1"/>
    <col min="6671" max="6671" width="11.3984375" style="1" bestFit="1" customWidth="1"/>
    <col min="6672" max="6672" width="10.19921875" style="1" customWidth="1"/>
    <col min="6673" max="6673" width="14.69921875" style="1" customWidth="1"/>
    <col min="6674" max="6674" width="11.09765625" style="1" bestFit="1" customWidth="1"/>
    <col min="6675" max="6912" width="10.19921875" style="1"/>
    <col min="6913" max="6913" width="3.19921875" style="1" customWidth="1"/>
    <col min="6914" max="6914" width="39.8984375" style="1" bestFit="1" customWidth="1"/>
    <col min="6915" max="6915" width="27" style="1" customWidth="1"/>
    <col min="6916" max="6916" width="7.19921875" style="1" bestFit="1" customWidth="1"/>
    <col min="6917" max="6917" width="12.09765625" style="1" customWidth="1"/>
    <col min="6918" max="6918" width="10.69921875" style="1" customWidth="1"/>
    <col min="6919" max="6919" width="11.3984375" style="1" bestFit="1" customWidth="1"/>
    <col min="6920" max="6920" width="10.69921875" style="1" customWidth="1"/>
    <col min="6921" max="6922" width="0" style="1" hidden="1" customWidth="1"/>
    <col min="6923" max="6924" width="9.3984375" style="1" customWidth="1"/>
    <col min="6925" max="6925" width="11.3984375" style="1" bestFit="1" customWidth="1"/>
    <col min="6926" max="6926" width="10.69921875" style="1" customWidth="1"/>
    <col min="6927" max="6927" width="11.3984375" style="1" bestFit="1" customWidth="1"/>
    <col min="6928" max="6928" width="10.19921875" style="1" customWidth="1"/>
    <col min="6929" max="6929" width="14.69921875" style="1" customWidth="1"/>
    <col min="6930" max="6930" width="11.09765625" style="1" bestFit="1" customWidth="1"/>
    <col min="6931" max="7168" width="10.19921875" style="1"/>
    <col min="7169" max="7169" width="3.19921875" style="1" customWidth="1"/>
    <col min="7170" max="7170" width="39.8984375" style="1" bestFit="1" customWidth="1"/>
    <col min="7171" max="7171" width="27" style="1" customWidth="1"/>
    <col min="7172" max="7172" width="7.19921875" style="1" bestFit="1" customWidth="1"/>
    <col min="7173" max="7173" width="12.09765625" style="1" customWidth="1"/>
    <col min="7174" max="7174" width="10.69921875" style="1" customWidth="1"/>
    <col min="7175" max="7175" width="11.3984375" style="1" bestFit="1" customWidth="1"/>
    <col min="7176" max="7176" width="10.69921875" style="1" customWidth="1"/>
    <col min="7177" max="7178" width="0" style="1" hidden="1" customWidth="1"/>
    <col min="7179" max="7180" width="9.3984375" style="1" customWidth="1"/>
    <col min="7181" max="7181" width="11.3984375" style="1" bestFit="1" customWidth="1"/>
    <col min="7182" max="7182" width="10.69921875" style="1" customWidth="1"/>
    <col min="7183" max="7183" width="11.3984375" style="1" bestFit="1" customWidth="1"/>
    <col min="7184" max="7184" width="10.19921875" style="1" customWidth="1"/>
    <col min="7185" max="7185" width="14.69921875" style="1" customWidth="1"/>
    <col min="7186" max="7186" width="11.09765625" style="1" bestFit="1" customWidth="1"/>
    <col min="7187" max="7424" width="10.19921875" style="1"/>
    <col min="7425" max="7425" width="3.19921875" style="1" customWidth="1"/>
    <col min="7426" max="7426" width="39.8984375" style="1" bestFit="1" customWidth="1"/>
    <col min="7427" max="7427" width="27" style="1" customWidth="1"/>
    <col min="7428" max="7428" width="7.19921875" style="1" bestFit="1" customWidth="1"/>
    <col min="7429" max="7429" width="12.09765625" style="1" customWidth="1"/>
    <col min="7430" max="7430" width="10.69921875" style="1" customWidth="1"/>
    <col min="7431" max="7431" width="11.3984375" style="1" bestFit="1" customWidth="1"/>
    <col min="7432" max="7432" width="10.69921875" style="1" customWidth="1"/>
    <col min="7433" max="7434" width="0" style="1" hidden="1" customWidth="1"/>
    <col min="7435" max="7436" width="9.3984375" style="1" customWidth="1"/>
    <col min="7437" max="7437" width="11.3984375" style="1" bestFit="1" customWidth="1"/>
    <col min="7438" max="7438" width="10.69921875" style="1" customWidth="1"/>
    <col min="7439" max="7439" width="11.3984375" style="1" bestFit="1" customWidth="1"/>
    <col min="7440" max="7440" width="10.19921875" style="1" customWidth="1"/>
    <col min="7441" max="7441" width="14.69921875" style="1" customWidth="1"/>
    <col min="7442" max="7442" width="11.09765625" style="1" bestFit="1" customWidth="1"/>
    <col min="7443" max="7680" width="10.19921875" style="1"/>
    <col min="7681" max="7681" width="3.19921875" style="1" customWidth="1"/>
    <col min="7682" max="7682" width="39.8984375" style="1" bestFit="1" customWidth="1"/>
    <col min="7683" max="7683" width="27" style="1" customWidth="1"/>
    <col min="7684" max="7684" width="7.19921875" style="1" bestFit="1" customWidth="1"/>
    <col min="7685" max="7685" width="12.09765625" style="1" customWidth="1"/>
    <col min="7686" max="7686" width="10.69921875" style="1" customWidth="1"/>
    <col min="7687" max="7687" width="11.3984375" style="1" bestFit="1" customWidth="1"/>
    <col min="7688" max="7688" width="10.69921875" style="1" customWidth="1"/>
    <col min="7689" max="7690" width="0" style="1" hidden="1" customWidth="1"/>
    <col min="7691" max="7692" width="9.3984375" style="1" customWidth="1"/>
    <col min="7693" max="7693" width="11.3984375" style="1" bestFit="1" customWidth="1"/>
    <col min="7694" max="7694" width="10.69921875" style="1" customWidth="1"/>
    <col min="7695" max="7695" width="11.3984375" style="1" bestFit="1" customWidth="1"/>
    <col min="7696" max="7696" width="10.19921875" style="1" customWidth="1"/>
    <col min="7697" max="7697" width="14.69921875" style="1" customWidth="1"/>
    <col min="7698" max="7698" width="11.09765625" style="1" bestFit="1" customWidth="1"/>
    <col min="7699" max="7936" width="10.19921875" style="1"/>
    <col min="7937" max="7937" width="3.19921875" style="1" customWidth="1"/>
    <col min="7938" max="7938" width="39.8984375" style="1" bestFit="1" customWidth="1"/>
    <col min="7939" max="7939" width="27" style="1" customWidth="1"/>
    <col min="7940" max="7940" width="7.19921875" style="1" bestFit="1" customWidth="1"/>
    <col min="7941" max="7941" width="12.09765625" style="1" customWidth="1"/>
    <col min="7942" max="7942" width="10.69921875" style="1" customWidth="1"/>
    <col min="7943" max="7943" width="11.3984375" style="1" bestFit="1" customWidth="1"/>
    <col min="7944" max="7944" width="10.69921875" style="1" customWidth="1"/>
    <col min="7945" max="7946" width="0" style="1" hidden="1" customWidth="1"/>
    <col min="7947" max="7948" width="9.3984375" style="1" customWidth="1"/>
    <col min="7949" max="7949" width="11.3984375" style="1" bestFit="1" customWidth="1"/>
    <col min="7950" max="7950" width="10.69921875" style="1" customWidth="1"/>
    <col min="7951" max="7951" width="11.3984375" style="1" bestFit="1" customWidth="1"/>
    <col min="7952" max="7952" width="10.19921875" style="1" customWidth="1"/>
    <col min="7953" max="7953" width="14.69921875" style="1" customWidth="1"/>
    <col min="7954" max="7954" width="11.09765625" style="1" bestFit="1" customWidth="1"/>
    <col min="7955" max="8192" width="10.19921875" style="1"/>
    <col min="8193" max="8193" width="3.19921875" style="1" customWidth="1"/>
    <col min="8194" max="8194" width="39.8984375" style="1" bestFit="1" customWidth="1"/>
    <col min="8195" max="8195" width="27" style="1" customWidth="1"/>
    <col min="8196" max="8196" width="7.19921875" style="1" bestFit="1" customWidth="1"/>
    <col min="8197" max="8197" width="12.09765625" style="1" customWidth="1"/>
    <col min="8198" max="8198" width="10.69921875" style="1" customWidth="1"/>
    <col min="8199" max="8199" width="11.3984375" style="1" bestFit="1" customWidth="1"/>
    <col min="8200" max="8200" width="10.69921875" style="1" customWidth="1"/>
    <col min="8201" max="8202" width="0" style="1" hidden="1" customWidth="1"/>
    <col min="8203" max="8204" width="9.3984375" style="1" customWidth="1"/>
    <col min="8205" max="8205" width="11.3984375" style="1" bestFit="1" customWidth="1"/>
    <col min="8206" max="8206" width="10.69921875" style="1" customWidth="1"/>
    <col min="8207" max="8207" width="11.3984375" style="1" bestFit="1" customWidth="1"/>
    <col min="8208" max="8208" width="10.19921875" style="1" customWidth="1"/>
    <col min="8209" max="8209" width="14.69921875" style="1" customWidth="1"/>
    <col min="8210" max="8210" width="11.09765625" style="1" bestFit="1" customWidth="1"/>
    <col min="8211" max="8448" width="10.19921875" style="1"/>
    <col min="8449" max="8449" width="3.19921875" style="1" customWidth="1"/>
    <col min="8450" max="8450" width="39.8984375" style="1" bestFit="1" customWidth="1"/>
    <col min="8451" max="8451" width="27" style="1" customWidth="1"/>
    <col min="8452" max="8452" width="7.19921875" style="1" bestFit="1" customWidth="1"/>
    <col min="8453" max="8453" width="12.09765625" style="1" customWidth="1"/>
    <col min="8454" max="8454" width="10.69921875" style="1" customWidth="1"/>
    <col min="8455" max="8455" width="11.3984375" style="1" bestFit="1" customWidth="1"/>
    <col min="8456" max="8456" width="10.69921875" style="1" customWidth="1"/>
    <col min="8457" max="8458" width="0" style="1" hidden="1" customWidth="1"/>
    <col min="8459" max="8460" width="9.3984375" style="1" customWidth="1"/>
    <col min="8461" max="8461" width="11.3984375" style="1" bestFit="1" customWidth="1"/>
    <col min="8462" max="8462" width="10.69921875" style="1" customWidth="1"/>
    <col min="8463" max="8463" width="11.3984375" style="1" bestFit="1" customWidth="1"/>
    <col min="8464" max="8464" width="10.19921875" style="1" customWidth="1"/>
    <col min="8465" max="8465" width="14.69921875" style="1" customWidth="1"/>
    <col min="8466" max="8466" width="11.09765625" style="1" bestFit="1" customWidth="1"/>
    <col min="8467" max="8704" width="10.19921875" style="1"/>
    <col min="8705" max="8705" width="3.19921875" style="1" customWidth="1"/>
    <col min="8706" max="8706" width="39.8984375" style="1" bestFit="1" customWidth="1"/>
    <col min="8707" max="8707" width="27" style="1" customWidth="1"/>
    <col min="8708" max="8708" width="7.19921875" style="1" bestFit="1" customWidth="1"/>
    <col min="8709" max="8709" width="12.09765625" style="1" customWidth="1"/>
    <col min="8710" max="8710" width="10.69921875" style="1" customWidth="1"/>
    <col min="8711" max="8711" width="11.3984375" style="1" bestFit="1" customWidth="1"/>
    <col min="8712" max="8712" width="10.69921875" style="1" customWidth="1"/>
    <col min="8713" max="8714" width="0" style="1" hidden="1" customWidth="1"/>
    <col min="8715" max="8716" width="9.3984375" style="1" customWidth="1"/>
    <col min="8717" max="8717" width="11.3984375" style="1" bestFit="1" customWidth="1"/>
    <col min="8718" max="8718" width="10.69921875" style="1" customWidth="1"/>
    <col min="8719" max="8719" width="11.3984375" style="1" bestFit="1" customWidth="1"/>
    <col min="8720" max="8720" width="10.19921875" style="1" customWidth="1"/>
    <col min="8721" max="8721" width="14.69921875" style="1" customWidth="1"/>
    <col min="8722" max="8722" width="11.09765625" style="1" bestFit="1" customWidth="1"/>
    <col min="8723" max="8960" width="10.19921875" style="1"/>
    <col min="8961" max="8961" width="3.19921875" style="1" customWidth="1"/>
    <col min="8962" max="8962" width="39.8984375" style="1" bestFit="1" customWidth="1"/>
    <col min="8963" max="8963" width="27" style="1" customWidth="1"/>
    <col min="8964" max="8964" width="7.19921875" style="1" bestFit="1" customWidth="1"/>
    <col min="8965" max="8965" width="12.09765625" style="1" customWidth="1"/>
    <col min="8966" max="8966" width="10.69921875" style="1" customWidth="1"/>
    <col min="8967" max="8967" width="11.3984375" style="1" bestFit="1" customWidth="1"/>
    <col min="8968" max="8968" width="10.69921875" style="1" customWidth="1"/>
    <col min="8969" max="8970" width="0" style="1" hidden="1" customWidth="1"/>
    <col min="8971" max="8972" width="9.3984375" style="1" customWidth="1"/>
    <col min="8973" max="8973" width="11.3984375" style="1" bestFit="1" customWidth="1"/>
    <col min="8974" max="8974" width="10.69921875" style="1" customWidth="1"/>
    <col min="8975" max="8975" width="11.3984375" style="1" bestFit="1" customWidth="1"/>
    <col min="8976" max="8976" width="10.19921875" style="1" customWidth="1"/>
    <col min="8977" max="8977" width="14.69921875" style="1" customWidth="1"/>
    <col min="8978" max="8978" width="11.09765625" style="1" bestFit="1" customWidth="1"/>
    <col min="8979" max="9216" width="10.19921875" style="1"/>
    <col min="9217" max="9217" width="3.19921875" style="1" customWidth="1"/>
    <col min="9218" max="9218" width="39.8984375" style="1" bestFit="1" customWidth="1"/>
    <col min="9219" max="9219" width="27" style="1" customWidth="1"/>
    <col min="9220" max="9220" width="7.19921875" style="1" bestFit="1" customWidth="1"/>
    <col min="9221" max="9221" width="12.09765625" style="1" customWidth="1"/>
    <col min="9222" max="9222" width="10.69921875" style="1" customWidth="1"/>
    <col min="9223" max="9223" width="11.3984375" style="1" bestFit="1" customWidth="1"/>
    <col min="9224" max="9224" width="10.69921875" style="1" customWidth="1"/>
    <col min="9225" max="9226" width="0" style="1" hidden="1" customWidth="1"/>
    <col min="9227" max="9228" width="9.3984375" style="1" customWidth="1"/>
    <col min="9229" max="9229" width="11.3984375" style="1" bestFit="1" customWidth="1"/>
    <col min="9230" max="9230" width="10.69921875" style="1" customWidth="1"/>
    <col min="9231" max="9231" width="11.3984375" style="1" bestFit="1" customWidth="1"/>
    <col min="9232" max="9232" width="10.19921875" style="1" customWidth="1"/>
    <col min="9233" max="9233" width="14.69921875" style="1" customWidth="1"/>
    <col min="9234" max="9234" width="11.09765625" style="1" bestFit="1" customWidth="1"/>
    <col min="9235" max="9472" width="10.19921875" style="1"/>
    <col min="9473" max="9473" width="3.19921875" style="1" customWidth="1"/>
    <col min="9474" max="9474" width="39.8984375" style="1" bestFit="1" customWidth="1"/>
    <col min="9475" max="9475" width="27" style="1" customWidth="1"/>
    <col min="9476" max="9476" width="7.19921875" style="1" bestFit="1" customWidth="1"/>
    <col min="9477" max="9477" width="12.09765625" style="1" customWidth="1"/>
    <col min="9478" max="9478" width="10.69921875" style="1" customWidth="1"/>
    <col min="9479" max="9479" width="11.3984375" style="1" bestFit="1" customWidth="1"/>
    <col min="9480" max="9480" width="10.69921875" style="1" customWidth="1"/>
    <col min="9481" max="9482" width="0" style="1" hidden="1" customWidth="1"/>
    <col min="9483" max="9484" width="9.3984375" style="1" customWidth="1"/>
    <col min="9485" max="9485" width="11.3984375" style="1" bestFit="1" customWidth="1"/>
    <col min="9486" max="9486" width="10.69921875" style="1" customWidth="1"/>
    <col min="9487" max="9487" width="11.3984375" style="1" bestFit="1" customWidth="1"/>
    <col min="9488" max="9488" width="10.19921875" style="1" customWidth="1"/>
    <col min="9489" max="9489" width="14.69921875" style="1" customWidth="1"/>
    <col min="9490" max="9490" width="11.09765625" style="1" bestFit="1" customWidth="1"/>
    <col min="9491" max="9728" width="10.19921875" style="1"/>
    <col min="9729" max="9729" width="3.19921875" style="1" customWidth="1"/>
    <col min="9730" max="9730" width="39.8984375" style="1" bestFit="1" customWidth="1"/>
    <col min="9731" max="9731" width="27" style="1" customWidth="1"/>
    <col min="9732" max="9732" width="7.19921875" style="1" bestFit="1" customWidth="1"/>
    <col min="9733" max="9733" width="12.09765625" style="1" customWidth="1"/>
    <col min="9734" max="9734" width="10.69921875" style="1" customWidth="1"/>
    <col min="9735" max="9735" width="11.3984375" style="1" bestFit="1" customWidth="1"/>
    <col min="9736" max="9736" width="10.69921875" style="1" customWidth="1"/>
    <col min="9737" max="9738" width="0" style="1" hidden="1" customWidth="1"/>
    <col min="9739" max="9740" width="9.3984375" style="1" customWidth="1"/>
    <col min="9741" max="9741" width="11.3984375" style="1" bestFit="1" customWidth="1"/>
    <col min="9742" max="9742" width="10.69921875" style="1" customWidth="1"/>
    <col min="9743" max="9743" width="11.3984375" style="1" bestFit="1" customWidth="1"/>
    <col min="9744" max="9744" width="10.19921875" style="1" customWidth="1"/>
    <col min="9745" max="9745" width="14.69921875" style="1" customWidth="1"/>
    <col min="9746" max="9746" width="11.09765625" style="1" bestFit="1" customWidth="1"/>
    <col min="9747" max="9984" width="10.19921875" style="1"/>
    <col min="9985" max="9985" width="3.19921875" style="1" customWidth="1"/>
    <col min="9986" max="9986" width="39.8984375" style="1" bestFit="1" customWidth="1"/>
    <col min="9987" max="9987" width="27" style="1" customWidth="1"/>
    <col min="9988" max="9988" width="7.19921875" style="1" bestFit="1" customWidth="1"/>
    <col min="9989" max="9989" width="12.09765625" style="1" customWidth="1"/>
    <col min="9990" max="9990" width="10.69921875" style="1" customWidth="1"/>
    <col min="9991" max="9991" width="11.3984375" style="1" bestFit="1" customWidth="1"/>
    <col min="9992" max="9992" width="10.69921875" style="1" customWidth="1"/>
    <col min="9993" max="9994" width="0" style="1" hidden="1" customWidth="1"/>
    <col min="9995" max="9996" width="9.3984375" style="1" customWidth="1"/>
    <col min="9997" max="9997" width="11.3984375" style="1" bestFit="1" customWidth="1"/>
    <col min="9998" max="9998" width="10.69921875" style="1" customWidth="1"/>
    <col min="9999" max="9999" width="11.3984375" style="1" bestFit="1" customWidth="1"/>
    <col min="10000" max="10000" width="10.19921875" style="1" customWidth="1"/>
    <col min="10001" max="10001" width="14.69921875" style="1" customWidth="1"/>
    <col min="10002" max="10002" width="11.09765625" style="1" bestFit="1" customWidth="1"/>
    <col min="10003" max="10240" width="10.19921875" style="1"/>
    <col min="10241" max="10241" width="3.19921875" style="1" customWidth="1"/>
    <col min="10242" max="10242" width="39.8984375" style="1" bestFit="1" customWidth="1"/>
    <col min="10243" max="10243" width="27" style="1" customWidth="1"/>
    <col min="10244" max="10244" width="7.19921875" style="1" bestFit="1" customWidth="1"/>
    <col min="10245" max="10245" width="12.09765625" style="1" customWidth="1"/>
    <col min="10246" max="10246" width="10.69921875" style="1" customWidth="1"/>
    <col min="10247" max="10247" width="11.3984375" style="1" bestFit="1" customWidth="1"/>
    <col min="10248" max="10248" width="10.69921875" style="1" customWidth="1"/>
    <col min="10249" max="10250" width="0" style="1" hidden="1" customWidth="1"/>
    <col min="10251" max="10252" width="9.3984375" style="1" customWidth="1"/>
    <col min="10253" max="10253" width="11.3984375" style="1" bestFit="1" customWidth="1"/>
    <col min="10254" max="10254" width="10.69921875" style="1" customWidth="1"/>
    <col min="10255" max="10255" width="11.3984375" style="1" bestFit="1" customWidth="1"/>
    <col min="10256" max="10256" width="10.19921875" style="1" customWidth="1"/>
    <col min="10257" max="10257" width="14.69921875" style="1" customWidth="1"/>
    <col min="10258" max="10258" width="11.09765625" style="1" bestFit="1" customWidth="1"/>
    <col min="10259" max="10496" width="10.19921875" style="1"/>
    <col min="10497" max="10497" width="3.19921875" style="1" customWidth="1"/>
    <col min="10498" max="10498" width="39.8984375" style="1" bestFit="1" customWidth="1"/>
    <col min="10499" max="10499" width="27" style="1" customWidth="1"/>
    <col min="10500" max="10500" width="7.19921875" style="1" bestFit="1" customWidth="1"/>
    <col min="10501" max="10501" width="12.09765625" style="1" customWidth="1"/>
    <col min="10502" max="10502" width="10.69921875" style="1" customWidth="1"/>
    <col min="10503" max="10503" width="11.3984375" style="1" bestFit="1" customWidth="1"/>
    <col min="10504" max="10504" width="10.69921875" style="1" customWidth="1"/>
    <col min="10505" max="10506" width="0" style="1" hidden="1" customWidth="1"/>
    <col min="10507" max="10508" width="9.3984375" style="1" customWidth="1"/>
    <col min="10509" max="10509" width="11.3984375" style="1" bestFit="1" customWidth="1"/>
    <col min="10510" max="10510" width="10.69921875" style="1" customWidth="1"/>
    <col min="10511" max="10511" width="11.3984375" style="1" bestFit="1" customWidth="1"/>
    <col min="10512" max="10512" width="10.19921875" style="1" customWidth="1"/>
    <col min="10513" max="10513" width="14.69921875" style="1" customWidth="1"/>
    <col min="10514" max="10514" width="11.09765625" style="1" bestFit="1" customWidth="1"/>
    <col min="10515" max="10752" width="10.19921875" style="1"/>
    <col min="10753" max="10753" width="3.19921875" style="1" customWidth="1"/>
    <col min="10754" max="10754" width="39.8984375" style="1" bestFit="1" customWidth="1"/>
    <col min="10755" max="10755" width="27" style="1" customWidth="1"/>
    <col min="10756" max="10756" width="7.19921875" style="1" bestFit="1" customWidth="1"/>
    <col min="10757" max="10757" width="12.09765625" style="1" customWidth="1"/>
    <col min="10758" max="10758" width="10.69921875" style="1" customWidth="1"/>
    <col min="10759" max="10759" width="11.3984375" style="1" bestFit="1" customWidth="1"/>
    <col min="10760" max="10760" width="10.69921875" style="1" customWidth="1"/>
    <col min="10761" max="10762" width="0" style="1" hidden="1" customWidth="1"/>
    <col min="10763" max="10764" width="9.3984375" style="1" customWidth="1"/>
    <col min="10765" max="10765" width="11.3984375" style="1" bestFit="1" customWidth="1"/>
    <col min="10766" max="10766" width="10.69921875" style="1" customWidth="1"/>
    <col min="10767" max="10767" width="11.3984375" style="1" bestFit="1" customWidth="1"/>
    <col min="10768" max="10768" width="10.19921875" style="1" customWidth="1"/>
    <col min="10769" max="10769" width="14.69921875" style="1" customWidth="1"/>
    <col min="10770" max="10770" width="11.09765625" style="1" bestFit="1" customWidth="1"/>
    <col min="10771" max="11008" width="10.19921875" style="1"/>
    <col min="11009" max="11009" width="3.19921875" style="1" customWidth="1"/>
    <col min="11010" max="11010" width="39.8984375" style="1" bestFit="1" customWidth="1"/>
    <col min="11011" max="11011" width="27" style="1" customWidth="1"/>
    <col min="11012" max="11012" width="7.19921875" style="1" bestFit="1" customWidth="1"/>
    <col min="11013" max="11013" width="12.09765625" style="1" customWidth="1"/>
    <col min="11014" max="11014" width="10.69921875" style="1" customWidth="1"/>
    <col min="11015" max="11015" width="11.3984375" style="1" bestFit="1" customWidth="1"/>
    <col min="11016" max="11016" width="10.69921875" style="1" customWidth="1"/>
    <col min="11017" max="11018" width="0" style="1" hidden="1" customWidth="1"/>
    <col min="11019" max="11020" width="9.3984375" style="1" customWidth="1"/>
    <col min="11021" max="11021" width="11.3984375" style="1" bestFit="1" customWidth="1"/>
    <col min="11022" max="11022" width="10.69921875" style="1" customWidth="1"/>
    <col min="11023" max="11023" width="11.3984375" style="1" bestFit="1" customWidth="1"/>
    <col min="11024" max="11024" width="10.19921875" style="1" customWidth="1"/>
    <col min="11025" max="11025" width="14.69921875" style="1" customWidth="1"/>
    <col min="11026" max="11026" width="11.09765625" style="1" bestFit="1" customWidth="1"/>
    <col min="11027" max="11264" width="10.19921875" style="1"/>
    <col min="11265" max="11265" width="3.19921875" style="1" customWidth="1"/>
    <col min="11266" max="11266" width="39.8984375" style="1" bestFit="1" customWidth="1"/>
    <col min="11267" max="11267" width="27" style="1" customWidth="1"/>
    <col min="11268" max="11268" width="7.19921875" style="1" bestFit="1" customWidth="1"/>
    <col min="11269" max="11269" width="12.09765625" style="1" customWidth="1"/>
    <col min="11270" max="11270" width="10.69921875" style="1" customWidth="1"/>
    <col min="11271" max="11271" width="11.3984375" style="1" bestFit="1" customWidth="1"/>
    <col min="11272" max="11272" width="10.69921875" style="1" customWidth="1"/>
    <col min="11273" max="11274" width="0" style="1" hidden="1" customWidth="1"/>
    <col min="11275" max="11276" width="9.3984375" style="1" customWidth="1"/>
    <col min="11277" max="11277" width="11.3984375" style="1" bestFit="1" customWidth="1"/>
    <col min="11278" max="11278" width="10.69921875" style="1" customWidth="1"/>
    <col min="11279" max="11279" width="11.3984375" style="1" bestFit="1" customWidth="1"/>
    <col min="11280" max="11280" width="10.19921875" style="1" customWidth="1"/>
    <col min="11281" max="11281" width="14.69921875" style="1" customWidth="1"/>
    <col min="11282" max="11282" width="11.09765625" style="1" bestFit="1" customWidth="1"/>
    <col min="11283" max="11520" width="10.19921875" style="1"/>
    <col min="11521" max="11521" width="3.19921875" style="1" customWidth="1"/>
    <col min="11522" max="11522" width="39.8984375" style="1" bestFit="1" customWidth="1"/>
    <col min="11523" max="11523" width="27" style="1" customWidth="1"/>
    <col min="11524" max="11524" width="7.19921875" style="1" bestFit="1" customWidth="1"/>
    <col min="11525" max="11525" width="12.09765625" style="1" customWidth="1"/>
    <col min="11526" max="11526" width="10.69921875" style="1" customWidth="1"/>
    <col min="11527" max="11527" width="11.3984375" style="1" bestFit="1" customWidth="1"/>
    <col min="11528" max="11528" width="10.69921875" style="1" customWidth="1"/>
    <col min="11529" max="11530" width="0" style="1" hidden="1" customWidth="1"/>
    <col min="11531" max="11532" width="9.3984375" style="1" customWidth="1"/>
    <col min="11533" max="11533" width="11.3984375" style="1" bestFit="1" customWidth="1"/>
    <col min="11534" max="11534" width="10.69921875" style="1" customWidth="1"/>
    <col min="11535" max="11535" width="11.3984375" style="1" bestFit="1" customWidth="1"/>
    <col min="11536" max="11536" width="10.19921875" style="1" customWidth="1"/>
    <col min="11537" max="11537" width="14.69921875" style="1" customWidth="1"/>
    <col min="11538" max="11538" width="11.09765625" style="1" bestFit="1" customWidth="1"/>
    <col min="11539" max="11776" width="10.19921875" style="1"/>
    <col min="11777" max="11777" width="3.19921875" style="1" customWidth="1"/>
    <col min="11778" max="11778" width="39.8984375" style="1" bestFit="1" customWidth="1"/>
    <col min="11779" max="11779" width="27" style="1" customWidth="1"/>
    <col min="11780" max="11780" width="7.19921875" style="1" bestFit="1" customWidth="1"/>
    <col min="11781" max="11781" width="12.09765625" style="1" customWidth="1"/>
    <col min="11782" max="11782" width="10.69921875" style="1" customWidth="1"/>
    <col min="11783" max="11783" width="11.3984375" style="1" bestFit="1" customWidth="1"/>
    <col min="11784" max="11784" width="10.69921875" style="1" customWidth="1"/>
    <col min="11785" max="11786" width="0" style="1" hidden="1" customWidth="1"/>
    <col min="11787" max="11788" width="9.3984375" style="1" customWidth="1"/>
    <col min="11789" max="11789" width="11.3984375" style="1" bestFit="1" customWidth="1"/>
    <col min="11790" max="11790" width="10.69921875" style="1" customWidth="1"/>
    <col min="11791" max="11791" width="11.3984375" style="1" bestFit="1" customWidth="1"/>
    <col min="11792" max="11792" width="10.19921875" style="1" customWidth="1"/>
    <col min="11793" max="11793" width="14.69921875" style="1" customWidth="1"/>
    <col min="11794" max="11794" width="11.09765625" style="1" bestFit="1" customWidth="1"/>
    <col min="11795" max="12032" width="10.19921875" style="1"/>
    <col min="12033" max="12033" width="3.19921875" style="1" customWidth="1"/>
    <col min="12034" max="12034" width="39.8984375" style="1" bestFit="1" customWidth="1"/>
    <col min="12035" max="12035" width="27" style="1" customWidth="1"/>
    <col min="12036" max="12036" width="7.19921875" style="1" bestFit="1" customWidth="1"/>
    <col min="12037" max="12037" width="12.09765625" style="1" customWidth="1"/>
    <col min="12038" max="12038" width="10.69921875" style="1" customWidth="1"/>
    <col min="12039" max="12039" width="11.3984375" style="1" bestFit="1" customWidth="1"/>
    <col min="12040" max="12040" width="10.69921875" style="1" customWidth="1"/>
    <col min="12041" max="12042" width="0" style="1" hidden="1" customWidth="1"/>
    <col min="12043" max="12044" width="9.3984375" style="1" customWidth="1"/>
    <col min="12045" max="12045" width="11.3984375" style="1" bestFit="1" customWidth="1"/>
    <col min="12046" max="12046" width="10.69921875" style="1" customWidth="1"/>
    <col min="12047" max="12047" width="11.3984375" style="1" bestFit="1" customWidth="1"/>
    <col min="12048" max="12048" width="10.19921875" style="1" customWidth="1"/>
    <col min="12049" max="12049" width="14.69921875" style="1" customWidth="1"/>
    <col min="12050" max="12050" width="11.09765625" style="1" bestFit="1" customWidth="1"/>
    <col min="12051" max="12288" width="10.19921875" style="1"/>
    <col min="12289" max="12289" width="3.19921875" style="1" customWidth="1"/>
    <col min="12290" max="12290" width="39.8984375" style="1" bestFit="1" customWidth="1"/>
    <col min="12291" max="12291" width="27" style="1" customWidth="1"/>
    <col min="12292" max="12292" width="7.19921875" style="1" bestFit="1" customWidth="1"/>
    <col min="12293" max="12293" width="12.09765625" style="1" customWidth="1"/>
    <col min="12294" max="12294" width="10.69921875" style="1" customWidth="1"/>
    <col min="12295" max="12295" width="11.3984375" style="1" bestFit="1" customWidth="1"/>
    <col min="12296" max="12296" width="10.69921875" style="1" customWidth="1"/>
    <col min="12297" max="12298" width="0" style="1" hidden="1" customWidth="1"/>
    <col min="12299" max="12300" width="9.3984375" style="1" customWidth="1"/>
    <col min="12301" max="12301" width="11.3984375" style="1" bestFit="1" customWidth="1"/>
    <col min="12302" max="12302" width="10.69921875" style="1" customWidth="1"/>
    <col min="12303" max="12303" width="11.3984375" style="1" bestFit="1" customWidth="1"/>
    <col min="12304" max="12304" width="10.19921875" style="1" customWidth="1"/>
    <col min="12305" max="12305" width="14.69921875" style="1" customWidth="1"/>
    <col min="12306" max="12306" width="11.09765625" style="1" bestFit="1" customWidth="1"/>
    <col min="12307" max="12544" width="10.19921875" style="1"/>
    <col min="12545" max="12545" width="3.19921875" style="1" customWidth="1"/>
    <col min="12546" max="12546" width="39.8984375" style="1" bestFit="1" customWidth="1"/>
    <col min="12547" max="12547" width="27" style="1" customWidth="1"/>
    <col min="12548" max="12548" width="7.19921875" style="1" bestFit="1" customWidth="1"/>
    <col min="12549" max="12549" width="12.09765625" style="1" customWidth="1"/>
    <col min="12550" max="12550" width="10.69921875" style="1" customWidth="1"/>
    <col min="12551" max="12551" width="11.3984375" style="1" bestFit="1" customWidth="1"/>
    <col min="12552" max="12552" width="10.69921875" style="1" customWidth="1"/>
    <col min="12553" max="12554" width="0" style="1" hidden="1" customWidth="1"/>
    <col min="12555" max="12556" width="9.3984375" style="1" customWidth="1"/>
    <col min="12557" max="12557" width="11.3984375" style="1" bestFit="1" customWidth="1"/>
    <col min="12558" max="12558" width="10.69921875" style="1" customWidth="1"/>
    <col min="12559" max="12559" width="11.3984375" style="1" bestFit="1" customWidth="1"/>
    <col min="12560" max="12560" width="10.19921875" style="1" customWidth="1"/>
    <col min="12561" max="12561" width="14.69921875" style="1" customWidth="1"/>
    <col min="12562" max="12562" width="11.09765625" style="1" bestFit="1" customWidth="1"/>
    <col min="12563" max="12800" width="10.19921875" style="1"/>
    <col min="12801" max="12801" width="3.19921875" style="1" customWidth="1"/>
    <col min="12802" max="12802" width="39.8984375" style="1" bestFit="1" customWidth="1"/>
    <col min="12803" max="12803" width="27" style="1" customWidth="1"/>
    <col min="12804" max="12804" width="7.19921875" style="1" bestFit="1" customWidth="1"/>
    <col min="12805" max="12805" width="12.09765625" style="1" customWidth="1"/>
    <col min="12806" max="12806" width="10.69921875" style="1" customWidth="1"/>
    <col min="12807" max="12807" width="11.3984375" style="1" bestFit="1" customWidth="1"/>
    <col min="12808" max="12808" width="10.69921875" style="1" customWidth="1"/>
    <col min="12809" max="12810" width="0" style="1" hidden="1" customWidth="1"/>
    <col min="12811" max="12812" width="9.3984375" style="1" customWidth="1"/>
    <col min="12813" max="12813" width="11.3984375" style="1" bestFit="1" customWidth="1"/>
    <col min="12814" max="12814" width="10.69921875" style="1" customWidth="1"/>
    <col min="12815" max="12815" width="11.3984375" style="1" bestFit="1" customWidth="1"/>
    <col min="12816" max="12816" width="10.19921875" style="1" customWidth="1"/>
    <col min="12817" max="12817" width="14.69921875" style="1" customWidth="1"/>
    <col min="12818" max="12818" width="11.09765625" style="1" bestFit="1" customWidth="1"/>
    <col min="12819" max="13056" width="10.19921875" style="1"/>
    <col min="13057" max="13057" width="3.19921875" style="1" customWidth="1"/>
    <col min="13058" max="13058" width="39.8984375" style="1" bestFit="1" customWidth="1"/>
    <col min="13059" max="13059" width="27" style="1" customWidth="1"/>
    <col min="13060" max="13060" width="7.19921875" style="1" bestFit="1" customWidth="1"/>
    <col min="13061" max="13061" width="12.09765625" style="1" customWidth="1"/>
    <col min="13062" max="13062" width="10.69921875" style="1" customWidth="1"/>
    <col min="13063" max="13063" width="11.3984375" style="1" bestFit="1" customWidth="1"/>
    <col min="13064" max="13064" width="10.69921875" style="1" customWidth="1"/>
    <col min="13065" max="13066" width="0" style="1" hidden="1" customWidth="1"/>
    <col min="13067" max="13068" width="9.3984375" style="1" customWidth="1"/>
    <col min="13069" max="13069" width="11.3984375" style="1" bestFit="1" customWidth="1"/>
    <col min="13070" max="13070" width="10.69921875" style="1" customWidth="1"/>
    <col min="13071" max="13071" width="11.3984375" style="1" bestFit="1" customWidth="1"/>
    <col min="13072" max="13072" width="10.19921875" style="1" customWidth="1"/>
    <col min="13073" max="13073" width="14.69921875" style="1" customWidth="1"/>
    <col min="13074" max="13074" width="11.09765625" style="1" bestFit="1" customWidth="1"/>
    <col min="13075" max="13312" width="10.19921875" style="1"/>
    <col min="13313" max="13313" width="3.19921875" style="1" customWidth="1"/>
    <col min="13314" max="13314" width="39.8984375" style="1" bestFit="1" customWidth="1"/>
    <col min="13315" max="13315" width="27" style="1" customWidth="1"/>
    <col min="13316" max="13316" width="7.19921875" style="1" bestFit="1" customWidth="1"/>
    <col min="13317" max="13317" width="12.09765625" style="1" customWidth="1"/>
    <col min="13318" max="13318" width="10.69921875" style="1" customWidth="1"/>
    <col min="13319" max="13319" width="11.3984375" style="1" bestFit="1" customWidth="1"/>
    <col min="13320" max="13320" width="10.69921875" style="1" customWidth="1"/>
    <col min="13321" max="13322" width="0" style="1" hidden="1" customWidth="1"/>
    <col min="13323" max="13324" width="9.3984375" style="1" customWidth="1"/>
    <col min="13325" max="13325" width="11.3984375" style="1" bestFit="1" customWidth="1"/>
    <col min="13326" max="13326" width="10.69921875" style="1" customWidth="1"/>
    <col min="13327" max="13327" width="11.3984375" style="1" bestFit="1" customWidth="1"/>
    <col min="13328" max="13328" width="10.19921875" style="1" customWidth="1"/>
    <col min="13329" max="13329" width="14.69921875" style="1" customWidth="1"/>
    <col min="13330" max="13330" width="11.09765625" style="1" bestFit="1" customWidth="1"/>
    <col min="13331" max="13568" width="10.19921875" style="1"/>
    <col min="13569" max="13569" width="3.19921875" style="1" customWidth="1"/>
    <col min="13570" max="13570" width="39.8984375" style="1" bestFit="1" customWidth="1"/>
    <col min="13571" max="13571" width="27" style="1" customWidth="1"/>
    <col min="13572" max="13572" width="7.19921875" style="1" bestFit="1" customWidth="1"/>
    <col min="13573" max="13573" width="12.09765625" style="1" customWidth="1"/>
    <col min="13574" max="13574" width="10.69921875" style="1" customWidth="1"/>
    <col min="13575" max="13575" width="11.3984375" style="1" bestFit="1" customWidth="1"/>
    <col min="13576" max="13576" width="10.69921875" style="1" customWidth="1"/>
    <col min="13577" max="13578" width="0" style="1" hidden="1" customWidth="1"/>
    <col min="13579" max="13580" width="9.3984375" style="1" customWidth="1"/>
    <col min="13581" max="13581" width="11.3984375" style="1" bestFit="1" customWidth="1"/>
    <col min="13582" max="13582" width="10.69921875" style="1" customWidth="1"/>
    <col min="13583" max="13583" width="11.3984375" style="1" bestFit="1" customWidth="1"/>
    <col min="13584" max="13584" width="10.19921875" style="1" customWidth="1"/>
    <col min="13585" max="13585" width="14.69921875" style="1" customWidth="1"/>
    <col min="13586" max="13586" width="11.09765625" style="1" bestFit="1" customWidth="1"/>
    <col min="13587" max="13824" width="10.19921875" style="1"/>
    <col min="13825" max="13825" width="3.19921875" style="1" customWidth="1"/>
    <col min="13826" max="13826" width="39.8984375" style="1" bestFit="1" customWidth="1"/>
    <col min="13827" max="13827" width="27" style="1" customWidth="1"/>
    <col min="13828" max="13828" width="7.19921875" style="1" bestFit="1" customWidth="1"/>
    <col min="13829" max="13829" width="12.09765625" style="1" customWidth="1"/>
    <col min="13830" max="13830" width="10.69921875" style="1" customWidth="1"/>
    <col min="13831" max="13831" width="11.3984375" style="1" bestFit="1" customWidth="1"/>
    <col min="13832" max="13832" width="10.69921875" style="1" customWidth="1"/>
    <col min="13833" max="13834" width="0" style="1" hidden="1" customWidth="1"/>
    <col min="13835" max="13836" width="9.3984375" style="1" customWidth="1"/>
    <col min="13837" max="13837" width="11.3984375" style="1" bestFit="1" customWidth="1"/>
    <col min="13838" max="13838" width="10.69921875" style="1" customWidth="1"/>
    <col min="13839" max="13839" width="11.3984375" style="1" bestFit="1" customWidth="1"/>
    <col min="13840" max="13840" width="10.19921875" style="1" customWidth="1"/>
    <col min="13841" max="13841" width="14.69921875" style="1" customWidth="1"/>
    <col min="13842" max="13842" width="11.09765625" style="1" bestFit="1" customWidth="1"/>
    <col min="13843" max="14080" width="10.19921875" style="1"/>
    <col min="14081" max="14081" width="3.19921875" style="1" customWidth="1"/>
    <col min="14082" max="14082" width="39.8984375" style="1" bestFit="1" customWidth="1"/>
    <col min="14083" max="14083" width="27" style="1" customWidth="1"/>
    <col min="14084" max="14084" width="7.19921875" style="1" bestFit="1" customWidth="1"/>
    <col min="14085" max="14085" width="12.09765625" style="1" customWidth="1"/>
    <col min="14086" max="14086" width="10.69921875" style="1" customWidth="1"/>
    <col min="14087" max="14087" width="11.3984375" style="1" bestFit="1" customWidth="1"/>
    <col min="14088" max="14088" width="10.69921875" style="1" customWidth="1"/>
    <col min="14089" max="14090" width="0" style="1" hidden="1" customWidth="1"/>
    <col min="14091" max="14092" width="9.3984375" style="1" customWidth="1"/>
    <col min="14093" max="14093" width="11.3984375" style="1" bestFit="1" customWidth="1"/>
    <col min="14094" max="14094" width="10.69921875" style="1" customWidth="1"/>
    <col min="14095" max="14095" width="11.3984375" style="1" bestFit="1" customWidth="1"/>
    <col min="14096" max="14096" width="10.19921875" style="1" customWidth="1"/>
    <col min="14097" max="14097" width="14.69921875" style="1" customWidth="1"/>
    <col min="14098" max="14098" width="11.09765625" style="1" bestFit="1" customWidth="1"/>
    <col min="14099" max="14336" width="10.19921875" style="1"/>
    <col min="14337" max="14337" width="3.19921875" style="1" customWidth="1"/>
    <col min="14338" max="14338" width="39.8984375" style="1" bestFit="1" customWidth="1"/>
    <col min="14339" max="14339" width="27" style="1" customWidth="1"/>
    <col min="14340" max="14340" width="7.19921875" style="1" bestFit="1" customWidth="1"/>
    <col min="14341" max="14341" width="12.09765625" style="1" customWidth="1"/>
    <col min="14342" max="14342" width="10.69921875" style="1" customWidth="1"/>
    <col min="14343" max="14343" width="11.3984375" style="1" bestFit="1" customWidth="1"/>
    <col min="14344" max="14344" width="10.69921875" style="1" customWidth="1"/>
    <col min="14345" max="14346" width="0" style="1" hidden="1" customWidth="1"/>
    <col min="14347" max="14348" width="9.3984375" style="1" customWidth="1"/>
    <col min="14349" max="14349" width="11.3984375" style="1" bestFit="1" customWidth="1"/>
    <col min="14350" max="14350" width="10.69921875" style="1" customWidth="1"/>
    <col min="14351" max="14351" width="11.3984375" style="1" bestFit="1" customWidth="1"/>
    <col min="14352" max="14352" width="10.19921875" style="1" customWidth="1"/>
    <col min="14353" max="14353" width="14.69921875" style="1" customWidth="1"/>
    <col min="14354" max="14354" width="11.09765625" style="1" bestFit="1" customWidth="1"/>
    <col min="14355" max="14592" width="10.19921875" style="1"/>
    <col min="14593" max="14593" width="3.19921875" style="1" customWidth="1"/>
    <col min="14594" max="14594" width="39.8984375" style="1" bestFit="1" customWidth="1"/>
    <col min="14595" max="14595" width="27" style="1" customWidth="1"/>
    <col min="14596" max="14596" width="7.19921875" style="1" bestFit="1" customWidth="1"/>
    <col min="14597" max="14597" width="12.09765625" style="1" customWidth="1"/>
    <col min="14598" max="14598" width="10.69921875" style="1" customWidth="1"/>
    <col min="14599" max="14599" width="11.3984375" style="1" bestFit="1" customWidth="1"/>
    <col min="14600" max="14600" width="10.69921875" style="1" customWidth="1"/>
    <col min="14601" max="14602" width="0" style="1" hidden="1" customWidth="1"/>
    <col min="14603" max="14604" width="9.3984375" style="1" customWidth="1"/>
    <col min="14605" max="14605" width="11.3984375" style="1" bestFit="1" customWidth="1"/>
    <col min="14606" max="14606" width="10.69921875" style="1" customWidth="1"/>
    <col min="14607" max="14607" width="11.3984375" style="1" bestFit="1" customWidth="1"/>
    <col min="14608" max="14608" width="10.19921875" style="1" customWidth="1"/>
    <col min="14609" max="14609" width="14.69921875" style="1" customWidth="1"/>
    <col min="14610" max="14610" width="11.09765625" style="1" bestFit="1" customWidth="1"/>
    <col min="14611" max="14848" width="10.19921875" style="1"/>
    <col min="14849" max="14849" width="3.19921875" style="1" customWidth="1"/>
    <col min="14850" max="14850" width="39.8984375" style="1" bestFit="1" customWidth="1"/>
    <col min="14851" max="14851" width="27" style="1" customWidth="1"/>
    <col min="14852" max="14852" width="7.19921875" style="1" bestFit="1" customWidth="1"/>
    <col min="14853" max="14853" width="12.09765625" style="1" customWidth="1"/>
    <col min="14854" max="14854" width="10.69921875" style="1" customWidth="1"/>
    <col min="14855" max="14855" width="11.3984375" style="1" bestFit="1" customWidth="1"/>
    <col min="14856" max="14856" width="10.69921875" style="1" customWidth="1"/>
    <col min="14857" max="14858" width="0" style="1" hidden="1" customWidth="1"/>
    <col min="14859" max="14860" width="9.3984375" style="1" customWidth="1"/>
    <col min="14861" max="14861" width="11.3984375" style="1" bestFit="1" customWidth="1"/>
    <col min="14862" max="14862" width="10.69921875" style="1" customWidth="1"/>
    <col min="14863" max="14863" width="11.3984375" style="1" bestFit="1" customWidth="1"/>
    <col min="14864" max="14864" width="10.19921875" style="1" customWidth="1"/>
    <col min="14865" max="14865" width="14.69921875" style="1" customWidth="1"/>
    <col min="14866" max="14866" width="11.09765625" style="1" bestFit="1" customWidth="1"/>
    <col min="14867" max="15104" width="10.19921875" style="1"/>
    <col min="15105" max="15105" width="3.19921875" style="1" customWidth="1"/>
    <col min="15106" max="15106" width="39.8984375" style="1" bestFit="1" customWidth="1"/>
    <col min="15107" max="15107" width="27" style="1" customWidth="1"/>
    <col min="15108" max="15108" width="7.19921875" style="1" bestFit="1" customWidth="1"/>
    <col min="15109" max="15109" width="12.09765625" style="1" customWidth="1"/>
    <col min="15110" max="15110" width="10.69921875" style="1" customWidth="1"/>
    <col min="15111" max="15111" width="11.3984375" style="1" bestFit="1" customWidth="1"/>
    <col min="15112" max="15112" width="10.69921875" style="1" customWidth="1"/>
    <col min="15113" max="15114" width="0" style="1" hidden="1" customWidth="1"/>
    <col min="15115" max="15116" width="9.3984375" style="1" customWidth="1"/>
    <col min="15117" max="15117" width="11.3984375" style="1" bestFit="1" customWidth="1"/>
    <col min="15118" max="15118" width="10.69921875" style="1" customWidth="1"/>
    <col min="15119" max="15119" width="11.3984375" style="1" bestFit="1" customWidth="1"/>
    <col min="15120" max="15120" width="10.19921875" style="1" customWidth="1"/>
    <col min="15121" max="15121" width="14.69921875" style="1" customWidth="1"/>
    <col min="15122" max="15122" width="11.09765625" style="1" bestFit="1" customWidth="1"/>
    <col min="15123" max="15360" width="10.19921875" style="1"/>
    <col min="15361" max="15361" width="3.19921875" style="1" customWidth="1"/>
    <col min="15362" max="15362" width="39.8984375" style="1" bestFit="1" customWidth="1"/>
    <col min="15363" max="15363" width="27" style="1" customWidth="1"/>
    <col min="15364" max="15364" width="7.19921875" style="1" bestFit="1" customWidth="1"/>
    <col min="15365" max="15365" width="12.09765625" style="1" customWidth="1"/>
    <col min="15366" max="15366" width="10.69921875" style="1" customWidth="1"/>
    <col min="15367" max="15367" width="11.3984375" style="1" bestFit="1" customWidth="1"/>
    <col min="15368" max="15368" width="10.69921875" style="1" customWidth="1"/>
    <col min="15369" max="15370" width="0" style="1" hidden="1" customWidth="1"/>
    <col min="15371" max="15372" width="9.3984375" style="1" customWidth="1"/>
    <col min="15373" max="15373" width="11.3984375" style="1" bestFit="1" customWidth="1"/>
    <col min="15374" max="15374" width="10.69921875" style="1" customWidth="1"/>
    <col min="15375" max="15375" width="11.3984375" style="1" bestFit="1" customWidth="1"/>
    <col min="15376" max="15376" width="10.19921875" style="1" customWidth="1"/>
    <col min="15377" max="15377" width="14.69921875" style="1" customWidth="1"/>
    <col min="15378" max="15378" width="11.09765625" style="1" bestFit="1" customWidth="1"/>
    <col min="15379" max="15616" width="10.19921875" style="1"/>
    <col min="15617" max="15617" width="3.19921875" style="1" customWidth="1"/>
    <col min="15618" max="15618" width="39.8984375" style="1" bestFit="1" customWidth="1"/>
    <col min="15619" max="15619" width="27" style="1" customWidth="1"/>
    <col min="15620" max="15620" width="7.19921875" style="1" bestFit="1" customWidth="1"/>
    <col min="15621" max="15621" width="12.09765625" style="1" customWidth="1"/>
    <col min="15622" max="15622" width="10.69921875" style="1" customWidth="1"/>
    <col min="15623" max="15623" width="11.3984375" style="1" bestFit="1" customWidth="1"/>
    <col min="15624" max="15624" width="10.69921875" style="1" customWidth="1"/>
    <col min="15625" max="15626" width="0" style="1" hidden="1" customWidth="1"/>
    <col min="15627" max="15628" width="9.3984375" style="1" customWidth="1"/>
    <col min="15629" max="15629" width="11.3984375" style="1" bestFit="1" customWidth="1"/>
    <col min="15630" max="15630" width="10.69921875" style="1" customWidth="1"/>
    <col min="15631" max="15631" width="11.3984375" style="1" bestFit="1" customWidth="1"/>
    <col min="15632" max="15632" width="10.19921875" style="1" customWidth="1"/>
    <col min="15633" max="15633" width="14.69921875" style="1" customWidth="1"/>
    <col min="15634" max="15634" width="11.09765625" style="1" bestFit="1" customWidth="1"/>
    <col min="15635" max="15872" width="10.19921875" style="1"/>
    <col min="15873" max="15873" width="3.19921875" style="1" customWidth="1"/>
    <col min="15874" max="15874" width="39.8984375" style="1" bestFit="1" customWidth="1"/>
    <col min="15875" max="15875" width="27" style="1" customWidth="1"/>
    <col min="15876" max="15876" width="7.19921875" style="1" bestFit="1" customWidth="1"/>
    <col min="15877" max="15877" width="12.09765625" style="1" customWidth="1"/>
    <col min="15878" max="15878" width="10.69921875" style="1" customWidth="1"/>
    <col min="15879" max="15879" width="11.3984375" style="1" bestFit="1" customWidth="1"/>
    <col min="15880" max="15880" width="10.69921875" style="1" customWidth="1"/>
    <col min="15881" max="15882" width="0" style="1" hidden="1" customWidth="1"/>
    <col min="15883" max="15884" width="9.3984375" style="1" customWidth="1"/>
    <col min="15885" max="15885" width="11.3984375" style="1" bestFit="1" customWidth="1"/>
    <col min="15886" max="15886" width="10.69921875" style="1" customWidth="1"/>
    <col min="15887" max="15887" width="11.3984375" style="1" bestFit="1" customWidth="1"/>
    <col min="15888" max="15888" width="10.19921875" style="1" customWidth="1"/>
    <col min="15889" max="15889" width="14.69921875" style="1" customWidth="1"/>
    <col min="15890" max="15890" width="11.09765625" style="1" bestFit="1" customWidth="1"/>
    <col min="15891" max="16128" width="10.19921875" style="1"/>
    <col min="16129" max="16129" width="3.19921875" style="1" customWidth="1"/>
    <col min="16130" max="16130" width="39.8984375" style="1" bestFit="1" customWidth="1"/>
    <col min="16131" max="16131" width="27" style="1" customWidth="1"/>
    <col min="16132" max="16132" width="7.19921875" style="1" bestFit="1" customWidth="1"/>
    <col min="16133" max="16133" width="12.09765625" style="1" customWidth="1"/>
    <col min="16134" max="16134" width="10.69921875" style="1" customWidth="1"/>
    <col min="16135" max="16135" width="11.3984375" style="1" bestFit="1" customWidth="1"/>
    <col min="16136" max="16136" width="10.69921875" style="1" customWidth="1"/>
    <col min="16137" max="16138" width="0" style="1" hidden="1" customWidth="1"/>
    <col min="16139" max="16140" width="9.3984375" style="1" customWidth="1"/>
    <col min="16141" max="16141" width="11.3984375" style="1" bestFit="1" customWidth="1"/>
    <col min="16142" max="16142" width="10.69921875" style="1" customWidth="1"/>
    <col min="16143" max="16143" width="11.3984375" style="1" bestFit="1" customWidth="1"/>
    <col min="16144" max="16144" width="10.19921875" style="1" customWidth="1"/>
    <col min="16145" max="16145" width="14.69921875" style="1" customWidth="1"/>
    <col min="16146" max="16146" width="11.09765625" style="1" bestFit="1" customWidth="1"/>
    <col min="16147" max="16384" width="10.19921875" style="1"/>
  </cols>
  <sheetData>
    <row r="1" spans="1:17" ht="16.2" customHeight="1" x14ac:dyDescent="0.25">
      <c r="B1" s="2" t="s">
        <v>0</v>
      </c>
      <c r="C1" s="3" t="s">
        <v>9</v>
      </c>
      <c r="E1" s="93" t="str">
        <f ca="1">SUBSTITUTE(SUBSTITUTE(LEFT(CELL("filename",A1),FIND("]",CELL("filename",A1))),"[",""),"]","")</f>
        <v>\\hgroup.intra\user\fcauet\fr\Documents\Fabrice Cauet\ETUDE FICHIER SUIVI DOSSIER CHANTIER CLIENT\TEST SUIVI 26_11_2018.xlsm</v>
      </c>
      <c r="F1" s="93"/>
      <c r="G1" s="94"/>
      <c r="H1" s="95"/>
      <c r="I1" s="93"/>
      <c r="J1" s="96"/>
    </row>
    <row r="2" spans="1:17" ht="15" customHeight="1" x14ac:dyDescent="0.25">
      <c r="B2" s="2" t="s">
        <v>1</v>
      </c>
      <c r="C2" s="3" t="s">
        <v>77</v>
      </c>
      <c r="E2" s="5"/>
      <c r="F2" s="9">
        <f>VLOOKUP("Total affaire",B17:I120,6,0)</f>
        <v>0</v>
      </c>
      <c r="G2" s="9"/>
      <c r="H2" s="5"/>
    </row>
    <row r="3" spans="1:17" ht="15" customHeight="1" x14ac:dyDescent="0.25">
      <c r="B3" s="2" t="s">
        <v>4</v>
      </c>
      <c r="C3" s="3" t="s">
        <v>76</v>
      </c>
      <c r="E3" s="5"/>
      <c r="F3" s="9"/>
      <c r="G3" s="9"/>
      <c r="H3" s="5"/>
    </row>
    <row r="4" spans="1:17" ht="15" customHeight="1" x14ac:dyDescent="0.25">
      <c r="B4" s="2" t="s">
        <v>7</v>
      </c>
      <c r="C4" s="3" t="s">
        <v>2</v>
      </c>
      <c r="E4" s="5"/>
      <c r="F4" s="9"/>
      <c r="G4" s="9"/>
      <c r="H4" s="5"/>
    </row>
    <row r="5" spans="1:17" ht="15" customHeight="1" x14ac:dyDescent="0.25">
      <c r="B5" s="2" t="s">
        <v>8</v>
      </c>
      <c r="C5" s="3" t="s">
        <v>73</v>
      </c>
      <c r="E5" s="5"/>
      <c r="F5" s="9"/>
      <c r="G5" s="9"/>
      <c r="H5" s="5"/>
    </row>
    <row r="6" spans="1:17" ht="15" customHeight="1" x14ac:dyDescent="0.25">
      <c r="B6" s="2" t="s">
        <v>11</v>
      </c>
      <c r="C6" s="3" t="s">
        <v>74</v>
      </c>
      <c r="E6" s="5"/>
      <c r="F6" s="9"/>
      <c r="G6" s="9"/>
      <c r="H6" s="5"/>
    </row>
    <row r="7" spans="1:17" ht="15" customHeight="1" x14ac:dyDescent="0.25">
      <c r="B7" s="2" t="s">
        <v>14</v>
      </c>
      <c r="C7" s="3" t="s">
        <v>5</v>
      </c>
      <c r="E7" s="5"/>
      <c r="F7" s="9"/>
      <c r="G7" s="9"/>
      <c r="H7" s="5"/>
    </row>
    <row r="8" spans="1:17" ht="15" customHeight="1" x14ac:dyDescent="0.25">
      <c r="B8" s="2" t="s">
        <v>16</v>
      </c>
      <c r="C8" s="3" t="s">
        <v>12</v>
      </c>
      <c r="E8" s="5"/>
      <c r="F8" s="9"/>
      <c r="G8" s="9"/>
      <c r="H8" s="5"/>
    </row>
    <row r="9" spans="1:17" ht="15" customHeight="1" x14ac:dyDescent="0.25">
      <c r="B9" s="2" t="s">
        <v>18</v>
      </c>
      <c r="C9" s="10"/>
      <c r="E9" s="5"/>
      <c r="F9" s="82"/>
      <c r="G9" s="9"/>
      <c r="H9" s="5"/>
    </row>
    <row r="10" spans="1:17" ht="15" customHeight="1" x14ac:dyDescent="0.25">
      <c r="B10" s="2" t="s">
        <v>19</v>
      </c>
      <c r="C10" s="10"/>
      <c r="E10" s="5"/>
      <c r="F10" s="9"/>
      <c r="G10" s="9"/>
      <c r="H10" s="5"/>
    </row>
    <row r="11" spans="1:17" ht="15" customHeight="1" thickBot="1" x14ac:dyDescent="0.3">
      <c r="B11" s="2" t="s">
        <v>20</v>
      </c>
      <c r="C11" s="10"/>
      <c r="E11" s="5"/>
      <c r="F11" s="9"/>
      <c r="G11" s="5"/>
      <c r="H11" s="5"/>
    </row>
    <row r="12" spans="1:17" ht="15" customHeight="1" thickBot="1" x14ac:dyDescent="0.3">
      <c r="B12" s="11"/>
      <c r="F12" s="5"/>
      <c r="K12" s="220" t="s">
        <v>69</v>
      </c>
      <c r="L12" s="221"/>
      <c r="M12" s="222"/>
    </row>
    <row r="13" spans="1:17" ht="21.75" customHeight="1" thickBot="1" x14ac:dyDescent="0.3">
      <c r="B13" s="218" t="str">
        <f ca="1">HYPERLINK(E1)</f>
        <v>\\hgroup.intra\user\fcauet\fr\Documents\Fabrice Cauet\ETUDE FICHIER SUIVI DOSSIER CHANTIER CLIENT\TEST SUIVI 26_11_2018.xlsm</v>
      </c>
      <c r="C13" s="219"/>
      <c r="K13" s="223">
        <f>Budgetisation!K16</f>
        <v>221</v>
      </c>
      <c r="L13" s="224"/>
      <c r="M13" s="225"/>
    </row>
    <row r="14" spans="1:17" ht="15" customHeight="1" x14ac:dyDescent="0.25">
      <c r="A14" s="12" t="s">
        <v>62</v>
      </c>
      <c r="B14" s="13"/>
      <c r="C14" s="13"/>
      <c r="D14" s="14" t="s">
        <v>21</v>
      </c>
      <c r="E14" s="81" t="str">
        <f>Budgetisation!E17</f>
        <v>Client</v>
      </c>
      <c r="F14" s="14" t="s">
        <v>22</v>
      </c>
      <c r="G14" s="226"/>
      <c r="H14" s="264"/>
      <c r="I14" s="264"/>
      <c r="J14" s="265"/>
      <c r="K14" s="74" t="s">
        <v>23</v>
      </c>
      <c r="L14" s="266" t="e">
        <f>IF(#REF!="","",#REF!)</f>
        <v>#REF!</v>
      </c>
      <c r="M14" s="267"/>
      <c r="N14" s="15" t="s">
        <v>24</v>
      </c>
      <c r="O14" s="16"/>
      <c r="P14" s="15" t="s">
        <v>25</v>
      </c>
      <c r="Q14" s="16"/>
    </row>
    <row r="15" spans="1:17" ht="8.1" customHeight="1" x14ac:dyDescent="0.25">
      <c r="A15" s="17"/>
      <c r="D15" s="18"/>
    </row>
    <row r="16" spans="1:17" ht="37.5" customHeight="1" x14ac:dyDescent="0.25">
      <c r="A16" s="257" t="s">
        <v>26</v>
      </c>
      <c r="B16" s="258"/>
      <c r="C16" s="19" t="s">
        <v>27</v>
      </c>
      <c r="D16" s="14" t="s">
        <v>28</v>
      </c>
      <c r="E16" s="15" t="s">
        <v>29</v>
      </c>
      <c r="F16" s="20" t="s">
        <v>30</v>
      </c>
      <c r="G16" s="15" t="s">
        <v>31</v>
      </c>
      <c r="H16" s="259" t="s">
        <v>32</v>
      </c>
      <c r="I16" s="260"/>
      <c r="J16" s="260"/>
      <c r="K16" s="260"/>
      <c r="L16" s="261"/>
      <c r="M16" s="262" t="s">
        <v>33</v>
      </c>
      <c r="N16" s="263"/>
      <c r="O16" s="21" t="s">
        <v>34</v>
      </c>
      <c r="P16" s="22" t="s">
        <v>35</v>
      </c>
      <c r="Q16" s="22" t="s">
        <v>36</v>
      </c>
    </row>
    <row r="17" spans="1:19" ht="42" customHeight="1" x14ac:dyDescent="0.25">
      <c r="A17" s="255" t="str">
        <f>Budgetisation!A19</f>
        <v>I</v>
      </c>
      <c r="B17" s="256"/>
      <c r="C17" s="64" t="str">
        <f>Budgetisation!C19</f>
        <v>505-555-18/21</v>
      </c>
      <c r="D17" s="70" t="str">
        <f>Budgetisation!D19</f>
        <v>C</v>
      </c>
      <c r="E17" s="71" t="str">
        <f>Budgetisation!E19</f>
        <v>Client</v>
      </c>
      <c r="F17" s="23" t="str">
        <f>IF(O17="","",1-(O17-G40)/E25)</f>
        <v/>
      </c>
      <c r="G17" s="71" t="str">
        <f>Budgetisation!G19</f>
        <v>B = Moyen</v>
      </c>
      <c r="H17" s="268">
        <f>Budgetisation!H19</f>
        <v>0</v>
      </c>
      <c r="I17" s="269"/>
      <c r="J17" s="269"/>
      <c r="K17" s="269"/>
      <c r="L17" s="270"/>
      <c r="M17" s="271"/>
      <c r="N17" s="272"/>
      <c r="O17" s="24"/>
      <c r="P17" s="23">
        <f>IF(O17="",0,(O17-G62)/G62)</f>
        <v>0</v>
      </c>
      <c r="Q17" s="25" t="e">
        <f>IF((G62*10%-O62-G62*P17)/(J45*(1-K45))&lt;0,0,(G62*10%-O62-G62*P17)/(J45*(1-K45)))</f>
        <v>#VALUE!</v>
      </c>
    </row>
    <row r="18" spans="1:19" ht="8.1" customHeight="1" x14ac:dyDescent="0.25"/>
    <row r="19" spans="1:19" s="28" customFormat="1" ht="42" customHeight="1" x14ac:dyDescent="0.25">
      <c r="A19" s="22" t="s">
        <v>37</v>
      </c>
      <c r="B19" s="22" t="s">
        <v>38</v>
      </c>
      <c r="C19" s="22" t="s">
        <v>39</v>
      </c>
      <c r="D19" s="26" t="s">
        <v>40</v>
      </c>
      <c r="E19" s="20" t="s">
        <v>41</v>
      </c>
      <c r="F19" s="21" t="s">
        <v>42</v>
      </c>
      <c r="G19" s="20" t="s">
        <v>43</v>
      </c>
      <c r="H19" s="20" t="s">
        <v>44</v>
      </c>
      <c r="I19" s="27" t="s">
        <v>45</v>
      </c>
      <c r="J19" s="20" t="s">
        <v>46</v>
      </c>
      <c r="K19" s="21" t="s">
        <v>47</v>
      </c>
      <c r="L19" s="21" t="s">
        <v>48</v>
      </c>
      <c r="M19" s="20" t="s">
        <v>49</v>
      </c>
      <c r="N19" s="20" t="s">
        <v>50</v>
      </c>
      <c r="O19" s="21" t="s">
        <v>51</v>
      </c>
      <c r="P19" s="21" t="str">
        <f>"En % du PV "&amp;P62*100&amp;"%"</f>
        <v>En % du PV 0%</v>
      </c>
      <c r="Q19" s="22" t="s">
        <v>52</v>
      </c>
      <c r="R19" s="83"/>
    </row>
    <row r="20" spans="1:19" ht="15" customHeight="1" x14ac:dyDescent="0.25">
      <c r="A20" s="29">
        <v>1</v>
      </c>
      <c r="B20" s="76"/>
      <c r="C20" s="77"/>
      <c r="D20" s="78"/>
      <c r="E20" s="79"/>
      <c r="F20" s="80"/>
      <c r="G20" s="35" t="str">
        <f>IF(E20="","",E20*(1-F20))</f>
        <v/>
      </c>
      <c r="H20" s="35" t="str">
        <f>IF(G20="","",G20/D20)</f>
        <v/>
      </c>
      <c r="I20" s="36">
        <v>1</v>
      </c>
      <c r="J20" s="35" t="str">
        <f>IF(B20="","",E20/I20)</f>
        <v/>
      </c>
      <c r="K20" s="37">
        <v>0.62</v>
      </c>
      <c r="L20" s="38"/>
      <c r="M20" s="35" t="str">
        <f>IF(B20="","",J20*(1-K20)*(1-L20))</f>
        <v/>
      </c>
      <c r="N20" s="35" t="str">
        <f>IF(B20="","",J20*(1-K20)*7%)</f>
        <v/>
      </c>
      <c r="O20" s="35" t="str">
        <f>IF(AND(B20="",M20="",N20=""),"",G20-M20-N20)</f>
        <v/>
      </c>
      <c r="P20" s="37" t="str">
        <f>IF(G20="","",O20/G20)</f>
        <v/>
      </c>
      <c r="Q20" s="39"/>
    </row>
    <row r="21" spans="1:19" ht="15" customHeight="1" x14ac:dyDescent="0.25">
      <c r="A21" s="29">
        <v>2</v>
      </c>
      <c r="B21" s="76"/>
      <c r="C21" s="76"/>
      <c r="D21" s="78"/>
      <c r="E21" s="79"/>
      <c r="F21" s="80"/>
      <c r="G21" s="35" t="str">
        <f t="shared" ref="G21:G44" si="0">IF(E21="","",E21*(1-F21))</f>
        <v/>
      </c>
      <c r="H21" s="35" t="str">
        <f t="shared" ref="H21:H44" si="1">IF(G21="","",G21/D21)</f>
        <v/>
      </c>
      <c r="I21" s="36">
        <v>1</v>
      </c>
      <c r="J21" s="35" t="str">
        <f t="shared" ref="J21:J44" si="2">IF(B21="","",E21/I21)</f>
        <v/>
      </c>
      <c r="K21" s="37">
        <v>0.62</v>
      </c>
      <c r="L21" s="38"/>
      <c r="M21" s="35" t="str">
        <f t="shared" ref="M21:M44" si="3">IF(B21="","",J21*(1-K21)*(1-L21))</f>
        <v/>
      </c>
      <c r="N21" s="35" t="str">
        <f t="shared" ref="N21:N44" si="4">IF(B21="","",J21*(1-K21)*7%)</f>
        <v/>
      </c>
      <c r="O21" s="35" t="str">
        <f t="shared" ref="O21:O44" si="5">IF(AND(B21="",M21="",N21=""),"",G21-M21-N21)</f>
        <v/>
      </c>
      <c r="P21" s="37" t="str">
        <f t="shared" ref="P21:P44" si="6">IF(G21="","",O21/G21)</f>
        <v/>
      </c>
      <c r="Q21" s="39"/>
    </row>
    <row r="22" spans="1:19" ht="15" customHeight="1" x14ac:dyDescent="0.25">
      <c r="A22" s="29">
        <v>2</v>
      </c>
      <c r="B22" s="76"/>
      <c r="C22" s="76"/>
      <c r="D22" s="78"/>
      <c r="E22" s="79"/>
      <c r="F22" s="80"/>
      <c r="G22" s="35" t="str">
        <f t="shared" si="0"/>
        <v/>
      </c>
      <c r="H22" s="35" t="str">
        <f t="shared" si="1"/>
        <v/>
      </c>
      <c r="I22" s="36">
        <v>1</v>
      </c>
      <c r="J22" s="35" t="str">
        <f t="shared" si="2"/>
        <v/>
      </c>
      <c r="K22" s="37">
        <v>0.62</v>
      </c>
      <c r="L22" s="38"/>
      <c r="M22" s="35" t="str">
        <f t="shared" si="3"/>
        <v/>
      </c>
      <c r="N22" s="35" t="str">
        <f t="shared" si="4"/>
        <v/>
      </c>
      <c r="O22" s="35" t="str">
        <f t="shared" si="5"/>
        <v/>
      </c>
      <c r="P22" s="37" t="str">
        <f t="shared" si="6"/>
        <v/>
      </c>
      <c r="Q22" s="39"/>
      <c r="S22" s="7">
        <f>SUM(L20:L44)</f>
        <v>0</v>
      </c>
    </row>
    <row r="23" spans="1:19" ht="15" customHeight="1" x14ac:dyDescent="0.25">
      <c r="A23" s="29">
        <v>4</v>
      </c>
      <c r="B23" s="76"/>
      <c r="C23" s="77"/>
      <c r="D23" s="78"/>
      <c r="E23" s="79"/>
      <c r="F23" s="80"/>
      <c r="G23" s="35" t="str">
        <f t="shared" si="0"/>
        <v/>
      </c>
      <c r="H23" s="35" t="str">
        <f t="shared" si="1"/>
        <v/>
      </c>
      <c r="I23" s="36">
        <v>1</v>
      </c>
      <c r="J23" s="35" t="str">
        <f t="shared" si="2"/>
        <v/>
      </c>
      <c r="K23" s="37">
        <v>0.62</v>
      </c>
      <c r="L23" s="38"/>
      <c r="M23" s="35" t="str">
        <f t="shared" si="3"/>
        <v/>
      </c>
      <c r="N23" s="35" t="str">
        <f t="shared" si="4"/>
        <v/>
      </c>
      <c r="O23" s="35" t="str">
        <f t="shared" si="5"/>
        <v/>
      </c>
      <c r="P23" s="37" t="str">
        <f t="shared" si="6"/>
        <v/>
      </c>
      <c r="Q23" s="39"/>
    </row>
    <row r="24" spans="1:19" ht="15" customHeight="1" x14ac:dyDescent="0.25">
      <c r="A24" s="29">
        <v>4</v>
      </c>
      <c r="B24" s="76"/>
      <c r="C24" s="77"/>
      <c r="D24" s="78"/>
      <c r="E24" s="79"/>
      <c r="F24" s="80"/>
      <c r="G24" s="35" t="str">
        <f t="shared" si="0"/>
        <v/>
      </c>
      <c r="H24" s="35" t="str">
        <f t="shared" si="1"/>
        <v/>
      </c>
      <c r="I24" s="36">
        <v>1</v>
      </c>
      <c r="J24" s="35" t="str">
        <f t="shared" si="2"/>
        <v/>
      </c>
      <c r="K24" s="37">
        <v>0.62</v>
      </c>
      <c r="L24" s="38"/>
      <c r="M24" s="35" t="str">
        <f t="shared" si="3"/>
        <v/>
      </c>
      <c r="N24" s="35" t="str">
        <f t="shared" si="4"/>
        <v/>
      </c>
      <c r="O24" s="35" t="str">
        <f t="shared" si="5"/>
        <v/>
      </c>
      <c r="P24" s="37" t="str">
        <f t="shared" si="6"/>
        <v/>
      </c>
      <c r="Q24" s="39"/>
    </row>
    <row r="25" spans="1:19" ht="15" customHeight="1" x14ac:dyDescent="0.25">
      <c r="A25" s="29">
        <v>6</v>
      </c>
      <c r="B25" s="76"/>
      <c r="C25" s="77"/>
      <c r="D25" s="78"/>
      <c r="E25" s="79"/>
      <c r="F25" s="80"/>
      <c r="G25" s="35" t="str">
        <f t="shared" si="0"/>
        <v/>
      </c>
      <c r="H25" s="35" t="str">
        <f t="shared" si="1"/>
        <v/>
      </c>
      <c r="I25" s="36">
        <v>1</v>
      </c>
      <c r="J25" s="35" t="str">
        <f t="shared" si="2"/>
        <v/>
      </c>
      <c r="K25" s="37">
        <v>0.6</v>
      </c>
      <c r="L25" s="38"/>
      <c r="M25" s="35" t="str">
        <f t="shared" si="3"/>
        <v/>
      </c>
      <c r="N25" s="35" t="str">
        <f t="shared" si="4"/>
        <v/>
      </c>
      <c r="O25" s="35" t="str">
        <f t="shared" si="5"/>
        <v/>
      </c>
      <c r="P25" s="37" t="str">
        <f t="shared" si="6"/>
        <v/>
      </c>
      <c r="Q25" s="39"/>
    </row>
    <row r="26" spans="1:19" ht="15" customHeight="1" x14ac:dyDescent="0.25">
      <c r="A26" s="29">
        <v>7</v>
      </c>
      <c r="B26" s="76"/>
      <c r="C26" s="77"/>
      <c r="D26" s="78"/>
      <c r="E26" s="79"/>
      <c r="F26" s="80"/>
      <c r="G26" s="35" t="str">
        <f t="shared" si="0"/>
        <v/>
      </c>
      <c r="H26" s="35" t="str">
        <f t="shared" si="1"/>
        <v/>
      </c>
      <c r="I26" s="36">
        <v>1</v>
      </c>
      <c r="J26" s="35" t="str">
        <f t="shared" si="2"/>
        <v/>
      </c>
      <c r="K26" s="37">
        <v>0.6</v>
      </c>
      <c r="L26" s="38"/>
      <c r="M26" s="35" t="str">
        <f t="shared" si="3"/>
        <v/>
      </c>
      <c r="N26" s="35" t="str">
        <f t="shared" si="4"/>
        <v/>
      </c>
      <c r="O26" s="35" t="str">
        <f t="shared" si="5"/>
        <v/>
      </c>
      <c r="P26" s="37" t="str">
        <f t="shared" si="6"/>
        <v/>
      </c>
      <c r="Q26" s="40"/>
    </row>
    <row r="27" spans="1:19" ht="15" customHeight="1" x14ac:dyDescent="0.25">
      <c r="A27" s="29">
        <v>8</v>
      </c>
      <c r="B27" s="76"/>
      <c r="C27" s="76"/>
      <c r="D27" s="78"/>
      <c r="E27" s="79"/>
      <c r="F27" s="80"/>
      <c r="G27" s="35" t="str">
        <f t="shared" si="0"/>
        <v/>
      </c>
      <c r="H27" s="35" t="str">
        <f t="shared" si="1"/>
        <v/>
      </c>
      <c r="I27" s="36">
        <v>1</v>
      </c>
      <c r="J27" s="35" t="str">
        <f t="shared" si="2"/>
        <v/>
      </c>
      <c r="K27" s="37">
        <v>0.6</v>
      </c>
      <c r="L27" s="38"/>
      <c r="M27" s="35" t="str">
        <f t="shared" si="3"/>
        <v/>
      </c>
      <c r="N27" s="35" t="str">
        <f t="shared" si="4"/>
        <v/>
      </c>
      <c r="O27" s="35" t="str">
        <f t="shared" si="5"/>
        <v/>
      </c>
      <c r="P27" s="37" t="str">
        <f t="shared" si="6"/>
        <v/>
      </c>
      <c r="Q27" s="40"/>
    </row>
    <row r="28" spans="1:19" ht="15" customHeight="1" x14ac:dyDescent="0.25">
      <c r="A28" s="29">
        <v>9</v>
      </c>
      <c r="B28" s="76"/>
      <c r="C28" s="77"/>
      <c r="D28" s="78"/>
      <c r="E28" s="79"/>
      <c r="F28" s="80"/>
      <c r="G28" s="35" t="str">
        <f t="shared" si="0"/>
        <v/>
      </c>
      <c r="H28" s="35" t="str">
        <f t="shared" si="1"/>
        <v/>
      </c>
      <c r="I28" s="36">
        <v>1</v>
      </c>
      <c r="J28" s="35" t="str">
        <f t="shared" si="2"/>
        <v/>
      </c>
      <c r="K28" s="37">
        <v>0.6</v>
      </c>
      <c r="L28" s="38"/>
      <c r="M28" s="35" t="str">
        <f t="shared" si="3"/>
        <v/>
      </c>
      <c r="N28" s="35" t="str">
        <f t="shared" si="4"/>
        <v/>
      </c>
      <c r="O28" s="35" t="str">
        <f t="shared" si="5"/>
        <v/>
      </c>
      <c r="P28" s="37" t="str">
        <f t="shared" si="6"/>
        <v/>
      </c>
      <c r="Q28" s="40"/>
    </row>
    <row r="29" spans="1:19" ht="15" customHeight="1" x14ac:dyDescent="0.25">
      <c r="A29" s="29">
        <v>10</v>
      </c>
      <c r="B29" s="76"/>
      <c r="C29" s="77"/>
      <c r="D29" s="78"/>
      <c r="E29" s="79"/>
      <c r="F29" s="80"/>
      <c r="G29" s="35" t="str">
        <f t="shared" si="0"/>
        <v/>
      </c>
      <c r="H29" s="35" t="str">
        <f t="shared" si="1"/>
        <v/>
      </c>
      <c r="I29" s="36">
        <v>1</v>
      </c>
      <c r="J29" s="35" t="str">
        <f t="shared" si="2"/>
        <v/>
      </c>
      <c r="K29" s="37">
        <v>0.6</v>
      </c>
      <c r="L29" s="38"/>
      <c r="M29" s="35" t="str">
        <f t="shared" si="3"/>
        <v/>
      </c>
      <c r="N29" s="35" t="str">
        <f t="shared" si="4"/>
        <v/>
      </c>
      <c r="O29" s="35" t="str">
        <f t="shared" si="5"/>
        <v/>
      </c>
      <c r="P29" s="37" t="str">
        <f t="shared" si="6"/>
        <v/>
      </c>
      <c r="Q29" s="40"/>
    </row>
    <row r="30" spans="1:19" ht="15" customHeight="1" x14ac:dyDescent="0.25">
      <c r="A30" s="29">
        <v>11</v>
      </c>
      <c r="B30" s="76"/>
      <c r="C30" s="77"/>
      <c r="D30" s="78"/>
      <c r="E30" s="79"/>
      <c r="F30" s="80"/>
      <c r="G30" s="35" t="str">
        <f t="shared" si="0"/>
        <v/>
      </c>
      <c r="H30" s="35" t="str">
        <f t="shared" si="1"/>
        <v/>
      </c>
      <c r="I30" s="36">
        <v>1</v>
      </c>
      <c r="J30" s="35" t="str">
        <f t="shared" si="2"/>
        <v/>
      </c>
      <c r="K30" s="37">
        <v>0.6</v>
      </c>
      <c r="L30" s="38"/>
      <c r="M30" s="35" t="str">
        <f t="shared" si="3"/>
        <v/>
      </c>
      <c r="N30" s="35" t="str">
        <f t="shared" si="4"/>
        <v/>
      </c>
      <c r="O30" s="35" t="str">
        <f t="shared" si="5"/>
        <v/>
      </c>
      <c r="P30" s="37" t="str">
        <f t="shared" si="6"/>
        <v/>
      </c>
      <c r="Q30" s="40"/>
    </row>
    <row r="31" spans="1:19" ht="15" customHeight="1" x14ac:dyDescent="0.25">
      <c r="A31" s="29">
        <v>12</v>
      </c>
      <c r="B31" s="76"/>
      <c r="C31" s="77"/>
      <c r="D31" s="78"/>
      <c r="E31" s="79"/>
      <c r="F31" s="80"/>
      <c r="G31" s="35" t="str">
        <f t="shared" si="0"/>
        <v/>
      </c>
      <c r="H31" s="35" t="str">
        <f t="shared" si="1"/>
        <v/>
      </c>
      <c r="I31" s="36">
        <v>1</v>
      </c>
      <c r="J31" s="35" t="str">
        <f t="shared" si="2"/>
        <v/>
      </c>
      <c r="K31" s="37">
        <v>0.6</v>
      </c>
      <c r="L31" s="38"/>
      <c r="M31" s="35" t="str">
        <f t="shared" si="3"/>
        <v/>
      </c>
      <c r="N31" s="35" t="str">
        <f t="shared" si="4"/>
        <v/>
      </c>
      <c r="O31" s="35" t="str">
        <f t="shared" si="5"/>
        <v/>
      </c>
      <c r="P31" s="37" t="str">
        <f t="shared" si="6"/>
        <v/>
      </c>
      <c r="Q31" s="40"/>
    </row>
    <row r="32" spans="1:19" ht="15" customHeight="1" x14ac:dyDescent="0.25">
      <c r="A32" s="29">
        <v>13</v>
      </c>
      <c r="B32" s="76"/>
      <c r="C32" s="77"/>
      <c r="D32" s="78"/>
      <c r="E32" s="79"/>
      <c r="F32" s="80"/>
      <c r="G32" s="35" t="str">
        <f t="shared" si="0"/>
        <v/>
      </c>
      <c r="H32" s="35" t="str">
        <f t="shared" si="1"/>
        <v/>
      </c>
      <c r="I32" s="36">
        <v>1</v>
      </c>
      <c r="J32" s="35" t="str">
        <f t="shared" si="2"/>
        <v/>
      </c>
      <c r="K32" s="37">
        <v>0.6</v>
      </c>
      <c r="L32" s="38"/>
      <c r="M32" s="35" t="str">
        <f t="shared" si="3"/>
        <v/>
      </c>
      <c r="N32" s="35" t="str">
        <f t="shared" si="4"/>
        <v/>
      </c>
      <c r="O32" s="35" t="str">
        <f t="shared" si="5"/>
        <v/>
      </c>
      <c r="P32" s="37" t="str">
        <f t="shared" si="6"/>
        <v/>
      </c>
      <c r="Q32" s="40"/>
    </row>
    <row r="33" spans="1:24" ht="15" customHeight="1" x14ac:dyDescent="0.25">
      <c r="A33" s="29">
        <v>14</v>
      </c>
      <c r="B33" s="30"/>
      <c r="C33" s="30"/>
      <c r="D33" s="32"/>
      <c r="E33" s="33"/>
      <c r="F33" s="34"/>
      <c r="G33" s="35" t="str">
        <f t="shared" si="0"/>
        <v/>
      </c>
      <c r="H33" s="35" t="str">
        <f t="shared" si="1"/>
        <v/>
      </c>
      <c r="I33" s="36" t="s">
        <v>67</v>
      </c>
      <c r="J33" s="35" t="str">
        <f t="shared" si="2"/>
        <v/>
      </c>
      <c r="K33" s="37" t="s">
        <v>67</v>
      </c>
      <c r="L33" s="38"/>
      <c r="M33" s="35" t="str">
        <f t="shared" si="3"/>
        <v/>
      </c>
      <c r="N33" s="35" t="str">
        <f t="shared" si="4"/>
        <v/>
      </c>
      <c r="O33" s="35" t="str">
        <f t="shared" si="5"/>
        <v/>
      </c>
      <c r="P33" s="37" t="str">
        <f t="shared" si="6"/>
        <v/>
      </c>
      <c r="Q33" s="40"/>
    </row>
    <row r="34" spans="1:24" ht="15" customHeight="1" x14ac:dyDescent="0.25">
      <c r="A34" s="29">
        <v>15</v>
      </c>
      <c r="B34" s="30"/>
      <c r="C34" s="31"/>
      <c r="D34" s="32"/>
      <c r="E34" s="33"/>
      <c r="F34" s="34"/>
      <c r="G34" s="35" t="str">
        <f t="shared" si="0"/>
        <v/>
      </c>
      <c r="H34" s="35" t="str">
        <f t="shared" si="1"/>
        <v/>
      </c>
      <c r="I34" s="36" t="s">
        <v>67</v>
      </c>
      <c r="J34" s="35" t="str">
        <f t="shared" si="2"/>
        <v/>
      </c>
      <c r="K34" s="37" t="s">
        <v>67</v>
      </c>
      <c r="L34" s="38"/>
      <c r="M34" s="35" t="str">
        <f t="shared" si="3"/>
        <v/>
      </c>
      <c r="N34" s="35" t="str">
        <f t="shared" si="4"/>
        <v/>
      </c>
      <c r="O34" s="35" t="str">
        <f t="shared" si="5"/>
        <v/>
      </c>
      <c r="P34" s="37" t="str">
        <f t="shared" si="6"/>
        <v/>
      </c>
      <c r="Q34" s="40"/>
    </row>
    <row r="35" spans="1:24" ht="15" customHeight="1" x14ac:dyDescent="0.25">
      <c r="A35" s="29">
        <v>16</v>
      </c>
      <c r="B35" s="30"/>
      <c r="C35" s="31"/>
      <c r="D35" s="32"/>
      <c r="E35" s="33"/>
      <c r="F35" s="34"/>
      <c r="G35" s="35" t="str">
        <f t="shared" si="0"/>
        <v/>
      </c>
      <c r="H35" s="35" t="str">
        <f t="shared" si="1"/>
        <v/>
      </c>
      <c r="I35" s="36" t="s">
        <v>67</v>
      </c>
      <c r="J35" s="35" t="str">
        <f t="shared" si="2"/>
        <v/>
      </c>
      <c r="K35" s="37" t="s">
        <v>67</v>
      </c>
      <c r="L35" s="38"/>
      <c r="M35" s="35" t="str">
        <f t="shared" si="3"/>
        <v/>
      </c>
      <c r="N35" s="35" t="str">
        <f t="shared" si="4"/>
        <v/>
      </c>
      <c r="O35" s="35" t="str">
        <f t="shared" si="5"/>
        <v/>
      </c>
      <c r="P35" s="37" t="str">
        <f t="shared" si="6"/>
        <v/>
      </c>
      <c r="Q35" s="40"/>
    </row>
    <row r="36" spans="1:24" ht="15" customHeight="1" x14ac:dyDescent="0.25">
      <c r="A36" s="29">
        <v>17</v>
      </c>
      <c r="B36" s="30"/>
      <c r="C36" s="31"/>
      <c r="D36" s="32"/>
      <c r="E36" s="33"/>
      <c r="F36" s="34"/>
      <c r="G36" s="35" t="str">
        <f t="shared" si="0"/>
        <v/>
      </c>
      <c r="H36" s="35" t="str">
        <f t="shared" si="1"/>
        <v/>
      </c>
      <c r="I36" s="36" t="s">
        <v>67</v>
      </c>
      <c r="J36" s="35" t="str">
        <f t="shared" si="2"/>
        <v/>
      </c>
      <c r="K36" s="37" t="s">
        <v>67</v>
      </c>
      <c r="L36" s="38"/>
      <c r="M36" s="35" t="str">
        <f t="shared" si="3"/>
        <v/>
      </c>
      <c r="N36" s="35" t="str">
        <f t="shared" si="4"/>
        <v/>
      </c>
      <c r="O36" s="35" t="str">
        <f t="shared" si="5"/>
        <v/>
      </c>
      <c r="P36" s="37" t="str">
        <f t="shared" si="6"/>
        <v/>
      </c>
      <c r="Q36" s="40"/>
    </row>
    <row r="37" spans="1:24" ht="15" customHeight="1" x14ac:dyDescent="0.25">
      <c r="A37" s="29">
        <v>18</v>
      </c>
      <c r="B37" s="30"/>
      <c r="C37" s="31"/>
      <c r="D37" s="32"/>
      <c r="E37" s="33"/>
      <c r="F37" s="34"/>
      <c r="G37" s="35" t="str">
        <f t="shared" si="0"/>
        <v/>
      </c>
      <c r="H37" s="35" t="str">
        <f t="shared" si="1"/>
        <v/>
      </c>
      <c r="I37" s="36" t="s">
        <v>67</v>
      </c>
      <c r="J37" s="35" t="str">
        <f t="shared" si="2"/>
        <v/>
      </c>
      <c r="K37" s="37" t="s">
        <v>67</v>
      </c>
      <c r="L37" s="38"/>
      <c r="M37" s="35" t="str">
        <f t="shared" si="3"/>
        <v/>
      </c>
      <c r="N37" s="35" t="str">
        <f t="shared" si="4"/>
        <v/>
      </c>
      <c r="O37" s="35" t="str">
        <f t="shared" si="5"/>
        <v/>
      </c>
      <c r="P37" s="37" t="str">
        <f t="shared" si="6"/>
        <v/>
      </c>
      <c r="Q37" s="40"/>
    </row>
    <row r="38" spans="1:24" ht="15" customHeight="1" x14ac:dyDescent="0.25">
      <c r="A38" s="29">
        <v>19</v>
      </c>
      <c r="B38" s="30"/>
      <c r="C38" s="31"/>
      <c r="D38" s="32"/>
      <c r="E38" s="33"/>
      <c r="F38" s="34"/>
      <c r="G38" s="35" t="str">
        <f t="shared" si="0"/>
        <v/>
      </c>
      <c r="H38" s="35" t="str">
        <f t="shared" si="1"/>
        <v/>
      </c>
      <c r="I38" s="36" t="s">
        <v>67</v>
      </c>
      <c r="J38" s="35" t="str">
        <f t="shared" si="2"/>
        <v/>
      </c>
      <c r="K38" s="37" t="s">
        <v>67</v>
      </c>
      <c r="L38" s="38"/>
      <c r="M38" s="35" t="str">
        <f t="shared" si="3"/>
        <v/>
      </c>
      <c r="N38" s="35" t="str">
        <f t="shared" si="4"/>
        <v/>
      </c>
      <c r="O38" s="35" t="str">
        <f t="shared" si="5"/>
        <v/>
      </c>
      <c r="P38" s="37" t="str">
        <f t="shared" si="6"/>
        <v/>
      </c>
      <c r="Q38" s="40"/>
    </row>
    <row r="39" spans="1:24" ht="13.5" customHeight="1" x14ac:dyDescent="0.25">
      <c r="A39" s="29">
        <v>20</v>
      </c>
      <c r="B39" s="30"/>
      <c r="C39" s="31"/>
      <c r="D39" s="32"/>
      <c r="E39" s="33"/>
      <c r="F39" s="34"/>
      <c r="G39" s="35" t="str">
        <f t="shared" si="0"/>
        <v/>
      </c>
      <c r="H39" s="35" t="str">
        <f t="shared" si="1"/>
        <v/>
      </c>
      <c r="I39" s="36" t="s">
        <v>67</v>
      </c>
      <c r="J39" s="35" t="str">
        <f t="shared" si="2"/>
        <v/>
      </c>
      <c r="K39" s="37" t="s">
        <v>67</v>
      </c>
      <c r="L39" s="38"/>
      <c r="M39" s="35" t="str">
        <f t="shared" si="3"/>
        <v/>
      </c>
      <c r="N39" s="35" t="str">
        <f t="shared" si="4"/>
        <v/>
      </c>
      <c r="O39" s="35" t="str">
        <f t="shared" si="5"/>
        <v/>
      </c>
      <c r="P39" s="37" t="str">
        <f t="shared" si="6"/>
        <v/>
      </c>
      <c r="Q39" s="40"/>
    </row>
    <row r="40" spans="1:24" ht="15" customHeight="1" x14ac:dyDescent="0.25">
      <c r="A40" s="29">
        <v>21</v>
      </c>
      <c r="B40" s="30"/>
      <c r="C40" s="31"/>
      <c r="D40" s="32"/>
      <c r="E40" s="33"/>
      <c r="F40" s="34"/>
      <c r="G40" s="35" t="str">
        <f t="shared" si="0"/>
        <v/>
      </c>
      <c r="H40" s="35" t="str">
        <f t="shared" si="1"/>
        <v/>
      </c>
      <c r="I40" s="36" t="s">
        <v>67</v>
      </c>
      <c r="J40" s="35" t="str">
        <f t="shared" si="2"/>
        <v/>
      </c>
      <c r="K40" s="37" t="s">
        <v>67</v>
      </c>
      <c r="L40" s="38"/>
      <c r="M40" s="35" t="str">
        <f t="shared" si="3"/>
        <v/>
      </c>
      <c r="N40" s="35" t="str">
        <f t="shared" si="4"/>
        <v/>
      </c>
      <c r="O40" s="35" t="str">
        <f t="shared" si="5"/>
        <v/>
      </c>
      <c r="P40" s="37" t="str">
        <f t="shared" si="6"/>
        <v/>
      </c>
      <c r="Q40" s="40"/>
    </row>
    <row r="41" spans="1:24" ht="15" customHeight="1" x14ac:dyDescent="0.25">
      <c r="A41" s="29">
        <v>22</v>
      </c>
      <c r="B41" s="30"/>
      <c r="C41" s="31"/>
      <c r="D41" s="32"/>
      <c r="E41" s="33"/>
      <c r="F41" s="34"/>
      <c r="G41" s="35" t="str">
        <f t="shared" si="0"/>
        <v/>
      </c>
      <c r="H41" s="35" t="str">
        <f t="shared" si="1"/>
        <v/>
      </c>
      <c r="I41" s="36" t="s">
        <v>67</v>
      </c>
      <c r="J41" s="35" t="str">
        <f t="shared" si="2"/>
        <v/>
      </c>
      <c r="K41" s="37" t="s">
        <v>67</v>
      </c>
      <c r="L41" s="38"/>
      <c r="M41" s="35" t="str">
        <f t="shared" si="3"/>
        <v/>
      </c>
      <c r="N41" s="35" t="str">
        <f t="shared" si="4"/>
        <v/>
      </c>
      <c r="O41" s="35" t="str">
        <f t="shared" si="5"/>
        <v/>
      </c>
      <c r="P41" s="37" t="str">
        <f t="shared" si="6"/>
        <v/>
      </c>
      <c r="Q41" s="40"/>
    </row>
    <row r="42" spans="1:24" ht="15" customHeight="1" x14ac:dyDescent="0.25">
      <c r="A42" s="29">
        <v>23</v>
      </c>
      <c r="B42" s="30"/>
      <c r="C42" s="31"/>
      <c r="D42" s="32"/>
      <c r="E42" s="33"/>
      <c r="F42" s="34"/>
      <c r="G42" s="35" t="str">
        <f t="shared" si="0"/>
        <v/>
      </c>
      <c r="H42" s="35" t="str">
        <f t="shared" si="1"/>
        <v/>
      </c>
      <c r="I42" s="36" t="s">
        <v>67</v>
      </c>
      <c r="J42" s="35" t="str">
        <f t="shared" si="2"/>
        <v/>
      </c>
      <c r="K42" s="37" t="s">
        <v>67</v>
      </c>
      <c r="L42" s="38"/>
      <c r="M42" s="35" t="str">
        <f t="shared" si="3"/>
        <v/>
      </c>
      <c r="N42" s="35" t="str">
        <f t="shared" si="4"/>
        <v/>
      </c>
      <c r="O42" s="35" t="str">
        <f t="shared" si="5"/>
        <v/>
      </c>
      <c r="P42" s="37" t="str">
        <f t="shared" si="6"/>
        <v/>
      </c>
      <c r="Q42" s="40"/>
    </row>
    <row r="43" spans="1:24" ht="15" customHeight="1" x14ac:dyDescent="0.25">
      <c r="A43" s="29">
        <v>24</v>
      </c>
      <c r="B43" s="30"/>
      <c r="C43" s="31"/>
      <c r="D43" s="32"/>
      <c r="E43" s="33"/>
      <c r="F43" s="34"/>
      <c r="G43" s="35" t="str">
        <f t="shared" si="0"/>
        <v/>
      </c>
      <c r="H43" s="35" t="str">
        <f t="shared" si="1"/>
        <v/>
      </c>
      <c r="I43" s="36" t="s">
        <v>67</v>
      </c>
      <c r="J43" s="35" t="str">
        <f t="shared" si="2"/>
        <v/>
      </c>
      <c r="K43" s="37" t="s">
        <v>67</v>
      </c>
      <c r="L43" s="38"/>
      <c r="M43" s="35" t="str">
        <f t="shared" si="3"/>
        <v/>
      </c>
      <c r="N43" s="35" t="str">
        <f t="shared" si="4"/>
        <v/>
      </c>
      <c r="O43" s="35" t="str">
        <f t="shared" si="5"/>
        <v/>
      </c>
      <c r="P43" s="37" t="str">
        <f t="shared" si="6"/>
        <v/>
      </c>
      <c r="Q43" s="40"/>
    </row>
    <row r="44" spans="1:24" ht="15" customHeight="1" thickBot="1" x14ac:dyDescent="0.3">
      <c r="A44" s="29">
        <v>25</v>
      </c>
      <c r="B44" s="30"/>
      <c r="C44" s="31"/>
      <c r="D44" s="32"/>
      <c r="E44" s="33"/>
      <c r="F44" s="34"/>
      <c r="G44" s="35" t="str">
        <f t="shared" si="0"/>
        <v/>
      </c>
      <c r="H44" s="35" t="str">
        <f t="shared" si="1"/>
        <v/>
      </c>
      <c r="I44" s="36" t="s">
        <v>67</v>
      </c>
      <c r="J44" s="35" t="str">
        <f t="shared" si="2"/>
        <v/>
      </c>
      <c r="K44" s="37" t="s">
        <v>67</v>
      </c>
      <c r="L44" s="38"/>
      <c r="M44" s="35" t="str">
        <f t="shared" si="3"/>
        <v/>
      </c>
      <c r="N44" s="35" t="str">
        <f t="shared" si="4"/>
        <v/>
      </c>
      <c r="O44" s="35" t="str">
        <f t="shared" si="5"/>
        <v/>
      </c>
      <c r="P44" s="37" t="str">
        <f t="shared" si="6"/>
        <v/>
      </c>
      <c r="Q44" s="40"/>
    </row>
    <row r="45" spans="1:24" ht="30.9" customHeight="1" thickBot="1" x14ac:dyDescent="0.3">
      <c r="A45" s="41" t="s">
        <v>90</v>
      </c>
      <c r="B45" s="42" t="s">
        <v>53</v>
      </c>
      <c r="C45" s="41"/>
      <c r="D45" s="43">
        <f>SUM(D20:D44)</f>
        <v>0</v>
      </c>
      <c r="E45" s="44" t="str">
        <f>IF(E20="","",SUM(E20:E44))</f>
        <v/>
      </c>
      <c r="F45" s="45" t="str">
        <f>IF(E45="","",(E45-G45)/E45)</f>
        <v/>
      </c>
      <c r="G45" s="44" t="str">
        <f>IF(G20="","",SUM(G20:G44))</f>
        <v/>
      </c>
      <c r="H45" s="44" t="str">
        <f>IF(G45="","",G45/D45)</f>
        <v/>
      </c>
      <c r="I45" s="44">
        <v>1</v>
      </c>
      <c r="J45" s="44">
        <f>SUM(J20:J44)</f>
        <v>0</v>
      </c>
      <c r="K45" s="45" t="str">
        <f>IF(J20="","",SUMPRODUCT(J20:J44,K20:K44)/J45)</f>
        <v/>
      </c>
      <c r="L45" s="45" t="str">
        <f>IF(S22=0,"",SUMPRODUCT(J20:J44,K20:K44,L20:L44)/SUMPRODUCT(J20:J44,K20:K44))</f>
        <v/>
      </c>
      <c r="M45" s="44">
        <f>SUM(M20:M44)</f>
        <v>0</v>
      </c>
      <c r="N45" s="44">
        <f>SUM(N20:N44)</f>
        <v>0</v>
      </c>
      <c r="O45" s="44">
        <f>SUM(O20:O44)</f>
        <v>0</v>
      </c>
      <c r="P45" s="45" t="str">
        <f>IF(G45="","",O45/G45)</f>
        <v/>
      </c>
      <c r="Q45" s="46"/>
      <c r="R45" s="86" t="s">
        <v>70</v>
      </c>
      <c r="S45" s="84" t="s">
        <v>71</v>
      </c>
      <c r="T45" s="84" t="s">
        <v>72</v>
      </c>
      <c r="U45" s="84" t="s">
        <v>75</v>
      </c>
      <c r="V45" s="85" t="s">
        <v>78</v>
      </c>
      <c r="W45" s="87" t="s">
        <v>79</v>
      </c>
    </row>
    <row r="46" spans="1:24" ht="15" customHeight="1" x14ac:dyDescent="0.25">
      <c r="A46" s="29">
        <v>27</v>
      </c>
      <c r="B46" s="30"/>
      <c r="C46" s="30"/>
      <c r="D46" s="32"/>
      <c r="E46" s="33"/>
      <c r="F46" s="37" t="str">
        <f>IF(OR(E46="",E46=0),"",(E46-G46)/E46)</f>
        <v/>
      </c>
      <c r="G46" s="47"/>
      <c r="H46" s="35" t="str">
        <f>IF(G46="","",G46/D46)</f>
        <v/>
      </c>
      <c r="I46" s="36"/>
      <c r="J46" s="35"/>
      <c r="K46" s="37"/>
      <c r="L46" s="37"/>
      <c r="M46" s="33"/>
      <c r="N46" s="35"/>
      <c r="O46" s="35" t="str">
        <f t="shared" ref="O46:O55" si="7">IF(AND(B46="",M46="",N46=""),"",G46-M46-N46)</f>
        <v/>
      </c>
      <c r="P46" s="37" t="str">
        <f t="shared" ref="P46:P55" si="8">IF(G46="","",O46/G46)</f>
        <v/>
      </c>
      <c r="Q46" s="40"/>
      <c r="R46" s="6" t="str">
        <f>IF(B46="Heures sous-traitance pose*",G46,"")</f>
        <v/>
      </c>
      <c r="S46" s="6" t="str">
        <f>IF(B46="Location nacelle (dont transport)",G46,"")</f>
        <v/>
      </c>
      <c r="T46" s="6" t="str">
        <f>IF(B46="Fourniture matériel externe",G46,"")</f>
        <v/>
      </c>
      <c r="U46" s="6" t="str">
        <f>IF(B46="Heures sous-traitance dépose*",G46,"")</f>
        <v/>
      </c>
      <c r="V46" s="6" t="str">
        <f>IF(B46="Location autre (dont transport)",G46,"")</f>
        <v/>
      </c>
      <c r="W46" s="6" t="str">
        <f t="shared" ref="W46:W59" si="9">IF(B46="Divers",G46,"")</f>
        <v/>
      </c>
      <c r="X46" s="6"/>
    </row>
    <row r="47" spans="1:24" ht="15" customHeight="1" x14ac:dyDescent="0.25">
      <c r="A47" s="29">
        <v>28</v>
      </c>
      <c r="B47" s="30"/>
      <c r="C47" s="31"/>
      <c r="D47" s="32"/>
      <c r="E47" s="33"/>
      <c r="F47" s="37"/>
      <c r="G47" s="47"/>
      <c r="H47" s="35"/>
      <c r="I47" s="36"/>
      <c r="J47" s="35"/>
      <c r="K47" s="37"/>
      <c r="L47" s="37"/>
      <c r="M47" s="33"/>
      <c r="N47" s="35"/>
      <c r="O47" s="35" t="str">
        <f t="shared" si="7"/>
        <v/>
      </c>
      <c r="P47" s="37" t="str">
        <f t="shared" si="8"/>
        <v/>
      </c>
      <c r="Q47" s="40"/>
      <c r="R47" s="6" t="str">
        <f t="shared" ref="R47:R59" si="10">IF(B47="Heures sous-traitance pose*",G47,"")</f>
        <v/>
      </c>
      <c r="S47" s="6" t="str">
        <f t="shared" ref="S47:S59" si="11">IF(B47="Location nacelle (dont transport)",G47,"")</f>
        <v/>
      </c>
      <c r="T47" s="6" t="str">
        <f t="shared" ref="T47:T59" si="12">IF(B47="Fourniture matériel externe",G47,"")</f>
        <v/>
      </c>
      <c r="U47" s="6" t="str">
        <f t="shared" ref="U47:U59" si="13">IF(B47="Heures sous-traitance dépose*",G47,"")</f>
        <v/>
      </c>
      <c r="V47" s="6" t="str">
        <f t="shared" ref="V47:V59" si="14">IF(B47="Location autre (dont transport)",G47,"")</f>
        <v/>
      </c>
      <c r="W47" s="6" t="str">
        <f t="shared" si="9"/>
        <v/>
      </c>
      <c r="X47" s="6"/>
    </row>
    <row r="48" spans="1:24" ht="15" customHeight="1" x14ac:dyDescent="0.25">
      <c r="A48" s="29">
        <v>29</v>
      </c>
      <c r="B48" s="30"/>
      <c r="C48" s="31"/>
      <c r="D48" s="32"/>
      <c r="E48" s="33"/>
      <c r="F48" s="37"/>
      <c r="G48" s="47"/>
      <c r="H48" s="35"/>
      <c r="I48" s="36"/>
      <c r="J48" s="35"/>
      <c r="K48" s="37"/>
      <c r="L48" s="37"/>
      <c r="M48" s="33"/>
      <c r="N48" s="35"/>
      <c r="O48" s="35" t="str">
        <f t="shared" si="7"/>
        <v/>
      </c>
      <c r="P48" s="37" t="str">
        <f t="shared" si="8"/>
        <v/>
      </c>
      <c r="Q48" s="40"/>
      <c r="R48" s="6" t="str">
        <f t="shared" si="10"/>
        <v/>
      </c>
      <c r="S48" s="6" t="str">
        <f t="shared" si="11"/>
        <v/>
      </c>
      <c r="T48" s="6" t="str">
        <f t="shared" si="12"/>
        <v/>
      </c>
      <c r="U48" s="6" t="str">
        <f t="shared" si="13"/>
        <v/>
      </c>
      <c r="V48" s="6" t="str">
        <f t="shared" si="14"/>
        <v/>
      </c>
      <c r="W48" s="6" t="str">
        <f t="shared" si="9"/>
        <v/>
      </c>
      <c r="X48" s="6"/>
    </row>
    <row r="49" spans="1:24" ht="15" customHeight="1" x14ac:dyDescent="0.25">
      <c r="A49" s="29">
        <v>30</v>
      </c>
      <c r="B49" s="30"/>
      <c r="C49" s="31"/>
      <c r="D49" s="32"/>
      <c r="E49" s="33"/>
      <c r="F49" s="37"/>
      <c r="G49" s="47"/>
      <c r="H49" s="35"/>
      <c r="I49" s="36"/>
      <c r="J49" s="35"/>
      <c r="K49" s="37"/>
      <c r="L49" s="37"/>
      <c r="M49" s="33"/>
      <c r="N49" s="35"/>
      <c r="O49" s="35" t="str">
        <f t="shared" si="7"/>
        <v/>
      </c>
      <c r="P49" s="37" t="str">
        <f t="shared" si="8"/>
        <v/>
      </c>
      <c r="Q49" s="40"/>
      <c r="R49" s="6" t="str">
        <f t="shared" si="10"/>
        <v/>
      </c>
      <c r="S49" s="6" t="str">
        <f t="shared" si="11"/>
        <v/>
      </c>
      <c r="T49" s="6" t="str">
        <f t="shared" si="12"/>
        <v/>
      </c>
      <c r="U49" s="6" t="str">
        <f t="shared" si="13"/>
        <v/>
      </c>
      <c r="V49" s="6" t="str">
        <f t="shared" si="14"/>
        <v/>
      </c>
      <c r="W49" s="6" t="str">
        <f t="shared" si="9"/>
        <v/>
      </c>
      <c r="X49" s="6"/>
    </row>
    <row r="50" spans="1:24" ht="15" customHeight="1" x14ac:dyDescent="0.25">
      <c r="A50" s="29">
        <v>31</v>
      </c>
      <c r="B50" s="30"/>
      <c r="C50" s="48"/>
      <c r="D50" s="32"/>
      <c r="E50" s="33"/>
      <c r="F50" s="37" t="str">
        <f t="shared" ref="F50:F55" si="15">IF(OR(E50="",E50=0),"",(E50-G50)/E50)</f>
        <v/>
      </c>
      <c r="G50" s="47"/>
      <c r="H50" s="35" t="str">
        <f t="shared" ref="H50:H55" si="16">IF(G50="","",G50/D50)</f>
        <v/>
      </c>
      <c r="I50" s="36"/>
      <c r="J50" s="35"/>
      <c r="K50" s="37"/>
      <c r="L50" s="37"/>
      <c r="M50" s="33"/>
      <c r="N50" s="35"/>
      <c r="O50" s="35" t="str">
        <f t="shared" si="7"/>
        <v/>
      </c>
      <c r="P50" s="37" t="str">
        <f t="shared" si="8"/>
        <v/>
      </c>
      <c r="Q50" s="40"/>
      <c r="R50" s="6" t="str">
        <f t="shared" si="10"/>
        <v/>
      </c>
      <c r="S50" s="6" t="str">
        <f t="shared" si="11"/>
        <v/>
      </c>
      <c r="T50" s="6" t="str">
        <f t="shared" si="12"/>
        <v/>
      </c>
      <c r="U50" s="6" t="str">
        <f t="shared" si="13"/>
        <v/>
      </c>
      <c r="V50" s="6" t="str">
        <f t="shared" si="14"/>
        <v/>
      </c>
      <c r="W50" s="6" t="str">
        <f t="shared" si="9"/>
        <v/>
      </c>
      <c r="X50" s="6"/>
    </row>
    <row r="51" spans="1:24" ht="15" customHeight="1" x14ac:dyDescent="0.25">
      <c r="A51" s="29">
        <v>32</v>
      </c>
      <c r="B51" s="30"/>
      <c r="C51" s="31"/>
      <c r="D51" s="32"/>
      <c r="E51" s="33"/>
      <c r="F51" s="37" t="str">
        <f t="shared" si="15"/>
        <v/>
      </c>
      <c r="G51" s="47"/>
      <c r="H51" s="35" t="str">
        <f t="shared" si="16"/>
        <v/>
      </c>
      <c r="I51" s="36"/>
      <c r="J51" s="35"/>
      <c r="K51" s="37"/>
      <c r="L51" s="37"/>
      <c r="M51" s="33"/>
      <c r="N51" s="35"/>
      <c r="O51" s="35" t="str">
        <f t="shared" si="7"/>
        <v/>
      </c>
      <c r="P51" s="37" t="str">
        <f t="shared" si="8"/>
        <v/>
      </c>
      <c r="Q51" s="40"/>
      <c r="R51" s="6" t="str">
        <f t="shared" si="10"/>
        <v/>
      </c>
      <c r="S51" s="6" t="str">
        <f t="shared" si="11"/>
        <v/>
      </c>
      <c r="T51" s="6" t="str">
        <f t="shared" si="12"/>
        <v/>
      </c>
      <c r="U51" s="6" t="str">
        <f t="shared" si="13"/>
        <v/>
      </c>
      <c r="V51" s="6" t="str">
        <f t="shared" si="14"/>
        <v/>
      </c>
      <c r="W51" s="6" t="str">
        <f t="shared" si="9"/>
        <v/>
      </c>
      <c r="X51" s="6"/>
    </row>
    <row r="52" spans="1:24" ht="15" customHeight="1" x14ac:dyDescent="0.25">
      <c r="A52" s="29">
        <v>33</v>
      </c>
      <c r="B52" s="30"/>
      <c r="C52" s="31"/>
      <c r="D52" s="32"/>
      <c r="E52" s="33"/>
      <c r="F52" s="37" t="str">
        <f t="shared" si="15"/>
        <v/>
      </c>
      <c r="G52" s="47"/>
      <c r="H52" s="35" t="str">
        <f t="shared" si="16"/>
        <v/>
      </c>
      <c r="I52" s="36"/>
      <c r="J52" s="35"/>
      <c r="K52" s="37"/>
      <c r="L52" s="37"/>
      <c r="M52" s="33"/>
      <c r="N52" s="35"/>
      <c r="O52" s="35" t="str">
        <f t="shared" si="7"/>
        <v/>
      </c>
      <c r="P52" s="37" t="str">
        <f t="shared" si="8"/>
        <v/>
      </c>
      <c r="Q52" s="40"/>
      <c r="R52" s="6" t="str">
        <f t="shared" si="10"/>
        <v/>
      </c>
      <c r="S52" s="6" t="str">
        <f t="shared" si="11"/>
        <v/>
      </c>
      <c r="T52" s="6" t="str">
        <f t="shared" si="12"/>
        <v/>
      </c>
      <c r="U52" s="6" t="str">
        <f t="shared" si="13"/>
        <v/>
      </c>
      <c r="V52" s="6" t="str">
        <f t="shared" si="14"/>
        <v/>
      </c>
      <c r="W52" s="6" t="str">
        <f t="shared" si="9"/>
        <v/>
      </c>
      <c r="X52" s="6"/>
    </row>
    <row r="53" spans="1:24" ht="15" customHeight="1" x14ac:dyDescent="0.25">
      <c r="A53" s="29">
        <v>34</v>
      </c>
      <c r="B53" s="30"/>
      <c r="C53" s="38"/>
      <c r="D53" s="32"/>
      <c r="E53" s="33"/>
      <c r="F53" s="37" t="str">
        <f t="shared" si="15"/>
        <v/>
      </c>
      <c r="G53" s="47"/>
      <c r="H53" s="35" t="str">
        <f t="shared" si="16"/>
        <v/>
      </c>
      <c r="I53" s="36"/>
      <c r="J53" s="35"/>
      <c r="K53" s="37"/>
      <c r="L53" s="37"/>
      <c r="M53" s="33"/>
      <c r="N53" s="35"/>
      <c r="O53" s="35" t="str">
        <f t="shared" si="7"/>
        <v/>
      </c>
      <c r="P53" s="37" t="str">
        <f t="shared" si="8"/>
        <v/>
      </c>
      <c r="Q53" s="40"/>
      <c r="R53" s="6" t="str">
        <f t="shared" si="10"/>
        <v/>
      </c>
      <c r="S53" s="6" t="str">
        <f t="shared" si="11"/>
        <v/>
      </c>
      <c r="T53" s="6" t="str">
        <f t="shared" si="12"/>
        <v/>
      </c>
      <c r="U53" s="6" t="str">
        <f t="shared" si="13"/>
        <v/>
      </c>
      <c r="V53" s="6" t="str">
        <f t="shared" si="14"/>
        <v/>
      </c>
      <c r="W53" s="6" t="str">
        <f t="shared" si="9"/>
        <v/>
      </c>
      <c r="X53" s="6"/>
    </row>
    <row r="54" spans="1:24" ht="15" customHeight="1" x14ac:dyDescent="0.25">
      <c r="A54" s="29">
        <v>35</v>
      </c>
      <c r="B54" s="30"/>
      <c r="C54" s="30"/>
      <c r="D54" s="32"/>
      <c r="E54" s="33"/>
      <c r="F54" s="37" t="str">
        <f t="shared" si="15"/>
        <v/>
      </c>
      <c r="G54" s="47"/>
      <c r="H54" s="35" t="str">
        <f t="shared" si="16"/>
        <v/>
      </c>
      <c r="I54" s="36"/>
      <c r="J54" s="35"/>
      <c r="K54" s="37"/>
      <c r="L54" s="37"/>
      <c r="M54" s="33"/>
      <c r="N54" s="35"/>
      <c r="O54" s="35" t="str">
        <f t="shared" si="7"/>
        <v/>
      </c>
      <c r="P54" s="37" t="str">
        <f t="shared" si="8"/>
        <v/>
      </c>
      <c r="Q54" s="40"/>
      <c r="R54" s="6" t="str">
        <f t="shared" si="10"/>
        <v/>
      </c>
      <c r="S54" s="6" t="str">
        <f t="shared" si="11"/>
        <v/>
      </c>
      <c r="T54" s="6" t="str">
        <f t="shared" si="12"/>
        <v/>
      </c>
      <c r="U54" s="6" t="str">
        <f t="shared" si="13"/>
        <v/>
      </c>
      <c r="V54" s="6" t="str">
        <f t="shared" si="14"/>
        <v/>
      </c>
      <c r="W54" s="6" t="str">
        <f t="shared" si="9"/>
        <v/>
      </c>
      <c r="X54" s="6"/>
    </row>
    <row r="55" spans="1:24" ht="15" customHeight="1" x14ac:dyDescent="0.25">
      <c r="A55" s="29">
        <v>36</v>
      </c>
      <c r="B55" s="30"/>
      <c r="C55" s="30"/>
      <c r="D55" s="32"/>
      <c r="E55" s="33"/>
      <c r="F55" s="37" t="str">
        <f t="shared" si="15"/>
        <v/>
      </c>
      <c r="G55" s="47"/>
      <c r="H55" s="35" t="str">
        <f t="shared" si="16"/>
        <v/>
      </c>
      <c r="I55" s="36"/>
      <c r="J55" s="35"/>
      <c r="K55" s="37"/>
      <c r="L55" s="37"/>
      <c r="M55" s="33"/>
      <c r="N55" s="35"/>
      <c r="O55" s="35" t="str">
        <f t="shared" si="7"/>
        <v/>
      </c>
      <c r="P55" s="37" t="str">
        <f t="shared" si="8"/>
        <v/>
      </c>
      <c r="Q55" s="40"/>
      <c r="R55" s="6" t="str">
        <f t="shared" si="10"/>
        <v/>
      </c>
      <c r="S55" s="6" t="str">
        <f t="shared" si="11"/>
        <v/>
      </c>
      <c r="T55" s="6" t="str">
        <f t="shared" si="12"/>
        <v/>
      </c>
      <c r="U55" s="6" t="str">
        <f t="shared" si="13"/>
        <v/>
      </c>
      <c r="V55" s="6" t="str">
        <f t="shared" si="14"/>
        <v/>
      </c>
      <c r="W55" s="6" t="str">
        <f t="shared" si="9"/>
        <v/>
      </c>
      <c r="X55" s="6"/>
    </row>
    <row r="56" spans="1:24" ht="15" customHeight="1" x14ac:dyDescent="0.25">
      <c r="A56" s="29">
        <v>37</v>
      </c>
      <c r="B56" s="30"/>
      <c r="C56" s="30"/>
      <c r="D56" s="32"/>
      <c r="E56" s="33"/>
      <c r="F56" s="37"/>
      <c r="G56" s="47"/>
      <c r="H56" s="35"/>
      <c r="I56" s="36"/>
      <c r="J56" s="35"/>
      <c r="K56" s="37"/>
      <c r="L56" s="37"/>
      <c r="M56" s="33"/>
      <c r="N56" s="35"/>
      <c r="O56" s="35"/>
      <c r="P56" s="37"/>
      <c r="Q56" s="40"/>
      <c r="R56" s="6" t="str">
        <f t="shared" si="10"/>
        <v/>
      </c>
      <c r="S56" s="6" t="str">
        <f t="shared" si="11"/>
        <v/>
      </c>
      <c r="T56" s="6" t="str">
        <f t="shared" si="12"/>
        <v/>
      </c>
      <c r="U56" s="6" t="str">
        <f t="shared" si="13"/>
        <v/>
      </c>
      <c r="V56" s="6" t="str">
        <f t="shared" si="14"/>
        <v/>
      </c>
      <c r="W56" s="6" t="str">
        <f t="shared" si="9"/>
        <v/>
      </c>
      <c r="X56" s="6"/>
    </row>
    <row r="57" spans="1:24" ht="15" customHeight="1" x14ac:dyDescent="0.25">
      <c r="A57" s="29">
        <v>38</v>
      </c>
      <c r="B57" s="30"/>
      <c r="C57" s="30"/>
      <c r="D57" s="32"/>
      <c r="E57" s="33"/>
      <c r="F57" s="37"/>
      <c r="G57" s="47"/>
      <c r="H57" s="35"/>
      <c r="I57" s="36"/>
      <c r="J57" s="35"/>
      <c r="K57" s="37"/>
      <c r="L57" s="37"/>
      <c r="M57" s="33"/>
      <c r="N57" s="35"/>
      <c r="O57" s="35"/>
      <c r="P57" s="37"/>
      <c r="Q57" s="40"/>
      <c r="R57" s="6" t="str">
        <f t="shared" si="10"/>
        <v/>
      </c>
      <c r="S57" s="6" t="str">
        <f t="shared" si="11"/>
        <v/>
      </c>
      <c r="T57" s="6" t="str">
        <f t="shared" si="12"/>
        <v/>
      </c>
      <c r="U57" s="6" t="str">
        <f t="shared" si="13"/>
        <v/>
      </c>
      <c r="V57" s="6" t="str">
        <f t="shared" si="14"/>
        <v/>
      </c>
      <c r="W57" s="6" t="str">
        <f t="shared" si="9"/>
        <v/>
      </c>
      <c r="X57" s="6"/>
    </row>
    <row r="58" spans="1:24" ht="15" customHeight="1" x14ac:dyDescent="0.25">
      <c r="A58" s="29">
        <v>39</v>
      </c>
      <c r="B58" s="30"/>
      <c r="C58" s="30"/>
      <c r="D58" s="32"/>
      <c r="E58" s="33"/>
      <c r="F58" s="37"/>
      <c r="G58" s="47"/>
      <c r="H58" s="35"/>
      <c r="I58" s="36"/>
      <c r="J58" s="35"/>
      <c r="K58" s="37"/>
      <c r="L58" s="37"/>
      <c r="M58" s="33"/>
      <c r="N58" s="35"/>
      <c r="O58" s="35"/>
      <c r="P58" s="37"/>
      <c r="Q58" s="40"/>
      <c r="R58" s="6" t="str">
        <f t="shared" si="10"/>
        <v/>
      </c>
      <c r="S58" s="6" t="str">
        <f t="shared" si="11"/>
        <v/>
      </c>
      <c r="T58" s="6" t="str">
        <f t="shared" si="12"/>
        <v/>
      </c>
      <c r="U58" s="6" t="str">
        <f t="shared" si="13"/>
        <v/>
      </c>
      <c r="V58" s="6" t="str">
        <f t="shared" si="14"/>
        <v/>
      </c>
      <c r="W58" s="6" t="str">
        <f t="shared" si="9"/>
        <v/>
      </c>
      <c r="X58" s="6"/>
    </row>
    <row r="59" spans="1:24" ht="15" customHeight="1" x14ac:dyDescent="0.25">
      <c r="A59" s="29">
        <v>40</v>
      </c>
      <c r="B59" s="30"/>
      <c r="C59" s="30"/>
      <c r="D59" s="32"/>
      <c r="E59" s="33"/>
      <c r="F59" s="37"/>
      <c r="G59" s="47"/>
      <c r="H59" s="35"/>
      <c r="I59" s="36"/>
      <c r="J59" s="35"/>
      <c r="K59" s="37"/>
      <c r="L59" s="37"/>
      <c r="M59" s="33"/>
      <c r="N59" s="35"/>
      <c r="O59" s="35"/>
      <c r="P59" s="37"/>
      <c r="Q59" s="40"/>
      <c r="R59" s="6" t="str">
        <f t="shared" si="10"/>
        <v/>
      </c>
      <c r="S59" s="6" t="str">
        <f t="shared" si="11"/>
        <v/>
      </c>
      <c r="T59" s="6" t="str">
        <f t="shared" si="12"/>
        <v/>
      </c>
      <c r="U59" s="6" t="str">
        <f t="shared" si="13"/>
        <v/>
      </c>
      <c r="V59" s="6" t="str">
        <f t="shared" si="14"/>
        <v/>
      </c>
      <c r="W59" s="6" t="str">
        <f t="shared" si="9"/>
        <v/>
      </c>
      <c r="X59" s="6"/>
    </row>
    <row r="60" spans="1:24" ht="30.9" customHeight="1" x14ac:dyDescent="0.25">
      <c r="A60" s="41" t="s">
        <v>91</v>
      </c>
      <c r="B60" s="42" t="s">
        <v>130</v>
      </c>
      <c r="C60" s="41"/>
      <c r="D60" s="43">
        <f>SUM(D46:D55)</f>
        <v>0</v>
      </c>
      <c r="E60" s="44">
        <f>SUM(E46:E55)</f>
        <v>0</v>
      </c>
      <c r="F60" s="45"/>
      <c r="G60" s="44">
        <f>SUM(G46:G59)</f>
        <v>0</v>
      </c>
      <c r="H60" s="44"/>
      <c r="I60" s="41"/>
      <c r="J60" s="43"/>
      <c r="K60" s="45"/>
      <c r="L60" s="45"/>
      <c r="M60" s="44"/>
      <c r="N60" s="44"/>
      <c r="O60" s="44">
        <f>SUM(O46:O55)</f>
        <v>0</v>
      </c>
      <c r="P60" s="45" t="e">
        <f>IF(G60="","",O60/G60)</f>
        <v>#DIV/0!</v>
      </c>
      <c r="Q60" s="69"/>
      <c r="R60" s="6">
        <f t="shared" ref="R60:W60" si="17">SUM(R46:R59)</f>
        <v>0</v>
      </c>
      <c r="S60" s="6">
        <f t="shared" si="17"/>
        <v>0</v>
      </c>
      <c r="T60" s="6">
        <f t="shared" si="17"/>
        <v>0</v>
      </c>
      <c r="U60" s="6">
        <f t="shared" si="17"/>
        <v>0</v>
      </c>
      <c r="V60" s="6">
        <f t="shared" si="17"/>
        <v>0</v>
      </c>
      <c r="W60" s="6">
        <f t="shared" si="17"/>
        <v>0</v>
      </c>
      <c r="X60" s="6"/>
    </row>
    <row r="61" spans="1:24" ht="15" customHeight="1" x14ac:dyDescent="0.25">
      <c r="A61" s="41">
        <v>42</v>
      </c>
      <c r="B61" s="42" t="s">
        <v>131</v>
      </c>
      <c r="C61" s="41"/>
      <c r="D61" s="43"/>
      <c r="E61" s="44">
        <f>Budgetisation!E41</f>
        <v>0</v>
      </c>
      <c r="F61" s="45"/>
      <c r="G61" s="44">
        <f>Budgetisation!G41</f>
        <v>0</v>
      </c>
      <c r="H61" s="44"/>
      <c r="I61" s="41"/>
      <c r="J61" s="43"/>
      <c r="K61" s="45"/>
      <c r="L61" s="45"/>
      <c r="M61" s="44">
        <f>Budgetisation!M41</f>
        <v>0</v>
      </c>
      <c r="N61" s="44">
        <f>Budgetisation!N41</f>
        <v>0</v>
      </c>
      <c r="O61" s="44">
        <f>Budgetisation!O41</f>
        <v>0</v>
      </c>
      <c r="P61" s="45" t="e">
        <f>Budgetisation!P41</f>
        <v>#DIV/0!</v>
      </c>
      <c r="Q61" s="69"/>
      <c r="S61" s="6"/>
      <c r="T61" s="6"/>
      <c r="U61" s="6"/>
      <c r="V61" s="6"/>
      <c r="W61" s="6"/>
    </row>
    <row r="62" spans="1:24" ht="15" customHeight="1" x14ac:dyDescent="0.25">
      <c r="A62" s="49">
        <v>43</v>
      </c>
      <c r="B62" s="50" t="s">
        <v>55</v>
      </c>
      <c r="C62" s="49"/>
      <c r="D62" s="51"/>
      <c r="E62" s="52"/>
      <c r="F62" s="53"/>
      <c r="G62" s="54"/>
      <c r="H62" s="54"/>
      <c r="I62" s="49"/>
      <c r="J62" s="51"/>
      <c r="K62" s="53"/>
      <c r="L62" s="53"/>
      <c r="M62" s="52"/>
      <c r="N62" s="52"/>
      <c r="O62" s="54"/>
      <c r="P62" s="55"/>
      <c r="Q62" s="56"/>
    </row>
    <row r="63" spans="1:24" ht="8.1" customHeight="1" x14ac:dyDescent="0.25"/>
    <row r="64" spans="1:24" ht="15" customHeight="1" x14ac:dyDescent="0.25">
      <c r="A64" s="57" t="s">
        <v>56</v>
      </c>
      <c r="B64" s="58"/>
      <c r="C64" s="97" t="s">
        <v>92</v>
      </c>
      <c r="D64" s="59"/>
      <c r="E64" s="98" t="s">
        <v>93</v>
      </c>
      <c r="F64" s="60"/>
      <c r="G64" s="61"/>
      <c r="H64" s="61"/>
      <c r="I64" s="61"/>
      <c r="J64" s="235" t="s">
        <v>57</v>
      </c>
      <c r="K64" s="236"/>
      <c r="L64" s="236"/>
      <c r="M64" s="237"/>
      <c r="N64" s="243" t="s">
        <v>58</v>
      </c>
      <c r="O64" s="244"/>
      <c r="P64" s="244"/>
      <c r="Q64" s="245"/>
    </row>
    <row r="65" spans="1:23" ht="15" customHeight="1" thickBot="1" x14ac:dyDescent="0.3">
      <c r="A65" s="62" t="s">
        <v>24</v>
      </c>
      <c r="B65" s="88"/>
      <c r="C65" s="89" t="s">
        <v>24</v>
      </c>
      <c r="D65" s="63"/>
      <c r="E65" s="252" t="s">
        <v>59</v>
      </c>
      <c r="F65" s="253"/>
      <c r="G65" s="253"/>
      <c r="H65" s="253"/>
      <c r="I65" s="254"/>
      <c r="J65" s="246" t="s">
        <v>59</v>
      </c>
      <c r="K65" s="247"/>
      <c r="L65" s="247"/>
      <c r="M65" s="248"/>
      <c r="N65" s="249" t="s">
        <v>59</v>
      </c>
      <c r="O65" s="250"/>
      <c r="P65" s="250"/>
      <c r="Q65" s="251"/>
    </row>
    <row r="66" spans="1:23" ht="15" customHeight="1" x14ac:dyDescent="0.25">
      <c r="B66" s="90" t="s">
        <v>83</v>
      </c>
      <c r="C66" s="90" t="s">
        <v>83</v>
      </c>
      <c r="E66" s="276" t="s">
        <v>83</v>
      </c>
      <c r="F66" s="277"/>
      <c r="G66" s="277"/>
      <c r="H66" s="277"/>
      <c r="I66" s="278"/>
      <c r="J66" s="276" t="s">
        <v>83</v>
      </c>
      <c r="K66" s="277"/>
      <c r="L66" s="277"/>
      <c r="M66" s="278"/>
      <c r="N66" s="276" t="s">
        <v>83</v>
      </c>
      <c r="O66" s="277"/>
      <c r="P66" s="277"/>
      <c r="Q66" s="278"/>
    </row>
    <row r="67" spans="1:23" ht="15" customHeight="1" thickBot="1" x14ac:dyDescent="0.3">
      <c r="B67" s="91"/>
      <c r="C67" s="91"/>
      <c r="D67" s="92"/>
      <c r="E67" s="273"/>
      <c r="F67" s="274"/>
      <c r="G67" s="274"/>
      <c r="H67" s="274"/>
      <c r="I67" s="275"/>
      <c r="J67" s="273"/>
      <c r="K67" s="274"/>
      <c r="L67" s="274"/>
      <c r="M67" s="275"/>
      <c r="N67" s="273"/>
      <c r="O67" s="274"/>
      <c r="P67" s="274"/>
      <c r="Q67" s="275"/>
    </row>
    <row r="68" spans="1:23" ht="15" customHeight="1" thickBot="1" x14ac:dyDescent="0.3">
      <c r="R68" s="86" t="s">
        <v>70</v>
      </c>
      <c r="S68" s="84" t="s">
        <v>71</v>
      </c>
      <c r="T68" s="84" t="s">
        <v>72</v>
      </c>
      <c r="U68" s="84" t="s">
        <v>75</v>
      </c>
      <c r="V68" s="85" t="s">
        <v>78</v>
      </c>
      <c r="W68" s="87" t="s">
        <v>79</v>
      </c>
    </row>
    <row r="69" spans="1:23" ht="15" customHeight="1" x14ac:dyDescent="0.25">
      <c r="R69" s="6" t="str">
        <f t="shared" ref="R69:R80" si="18">IF(B50="Heures sous-traitance pose*",G50,"")</f>
        <v/>
      </c>
      <c r="S69" s="6" t="str">
        <f t="shared" ref="S69:S80" si="19">IF(B50="Location nacelle (dont transport)",G50,"")</f>
        <v/>
      </c>
      <c r="T69" s="6" t="str">
        <f t="shared" ref="T69:T80" si="20">IF(B50="Fourniture matériel externe",G50,"")</f>
        <v/>
      </c>
      <c r="U69" s="6" t="str">
        <f t="shared" ref="U69:U80" si="21">IF(B50="Heures sous-traitance dépose*",G50,"")</f>
        <v/>
      </c>
      <c r="V69" s="6" t="str">
        <f t="shared" ref="V69:V80" si="22">IF(B50="Location autre (dont transport)",G50,"")</f>
        <v/>
      </c>
      <c r="W69" s="6" t="str">
        <f t="shared" ref="W69:W80" si="23">IF(B50="Divers",G50,"")</f>
        <v/>
      </c>
    </row>
    <row r="70" spans="1:23" ht="15" customHeight="1" x14ac:dyDescent="0.25">
      <c r="R70" s="6" t="str">
        <f t="shared" si="18"/>
        <v/>
      </c>
      <c r="S70" s="6" t="str">
        <f t="shared" si="19"/>
        <v/>
      </c>
      <c r="T70" s="6" t="str">
        <f t="shared" si="20"/>
        <v/>
      </c>
      <c r="U70" s="6" t="str">
        <f t="shared" si="21"/>
        <v/>
      </c>
      <c r="V70" s="6" t="str">
        <f t="shared" si="22"/>
        <v/>
      </c>
      <c r="W70" s="6" t="str">
        <f t="shared" si="23"/>
        <v/>
      </c>
    </row>
    <row r="71" spans="1:23" ht="15" customHeight="1" x14ac:dyDescent="0.25">
      <c r="R71" s="6" t="str">
        <f t="shared" si="18"/>
        <v/>
      </c>
      <c r="S71" s="6" t="str">
        <f t="shared" si="19"/>
        <v/>
      </c>
      <c r="T71" s="6" t="str">
        <f t="shared" si="20"/>
        <v/>
      </c>
      <c r="U71" s="6" t="str">
        <f t="shared" si="21"/>
        <v/>
      </c>
      <c r="V71" s="6" t="str">
        <f t="shared" si="22"/>
        <v/>
      </c>
      <c r="W71" s="6" t="str">
        <f t="shared" si="23"/>
        <v/>
      </c>
    </row>
    <row r="72" spans="1:23" ht="15" customHeight="1" x14ac:dyDescent="0.25">
      <c r="R72" s="6" t="str">
        <f t="shared" si="18"/>
        <v/>
      </c>
      <c r="S72" s="6" t="str">
        <f t="shared" si="19"/>
        <v/>
      </c>
      <c r="T72" s="6" t="str">
        <f t="shared" si="20"/>
        <v/>
      </c>
      <c r="U72" s="6" t="str">
        <f t="shared" si="21"/>
        <v/>
      </c>
      <c r="V72" s="6" t="str">
        <f t="shared" si="22"/>
        <v/>
      </c>
      <c r="W72" s="6" t="str">
        <f t="shared" si="23"/>
        <v/>
      </c>
    </row>
    <row r="73" spans="1:23" ht="15" customHeight="1" x14ac:dyDescent="0.25">
      <c r="R73" s="6" t="str">
        <f t="shared" si="18"/>
        <v/>
      </c>
      <c r="S73" s="6" t="str">
        <f t="shared" si="19"/>
        <v/>
      </c>
      <c r="T73" s="6" t="str">
        <f t="shared" si="20"/>
        <v/>
      </c>
      <c r="U73" s="6" t="str">
        <f t="shared" si="21"/>
        <v/>
      </c>
      <c r="V73" s="6" t="str">
        <f t="shared" si="22"/>
        <v/>
      </c>
      <c r="W73" s="6" t="str">
        <f t="shared" si="23"/>
        <v/>
      </c>
    </row>
    <row r="74" spans="1:23" ht="15" customHeight="1" x14ac:dyDescent="0.25">
      <c r="R74" s="6" t="str">
        <f t="shared" si="18"/>
        <v/>
      </c>
      <c r="S74" s="6" t="str">
        <f t="shared" si="19"/>
        <v/>
      </c>
      <c r="T74" s="6" t="str">
        <f t="shared" si="20"/>
        <v/>
      </c>
      <c r="U74" s="6" t="str">
        <f t="shared" si="21"/>
        <v/>
      </c>
      <c r="V74" s="6" t="str">
        <f t="shared" si="22"/>
        <v/>
      </c>
      <c r="W74" s="6" t="str">
        <f t="shared" si="23"/>
        <v/>
      </c>
    </row>
    <row r="75" spans="1:23" ht="15" customHeight="1" x14ac:dyDescent="0.25">
      <c r="R75" s="6" t="str">
        <f t="shared" si="18"/>
        <v/>
      </c>
      <c r="S75" s="6" t="str">
        <f t="shared" si="19"/>
        <v/>
      </c>
      <c r="T75" s="6" t="str">
        <f t="shared" si="20"/>
        <v/>
      </c>
      <c r="U75" s="6" t="str">
        <f t="shared" si="21"/>
        <v/>
      </c>
      <c r="V75" s="6" t="str">
        <f t="shared" si="22"/>
        <v/>
      </c>
      <c r="W75" s="6" t="str">
        <f t="shared" si="23"/>
        <v/>
      </c>
    </row>
    <row r="76" spans="1:23" ht="15" customHeight="1" x14ac:dyDescent="0.25">
      <c r="R76" s="6" t="str">
        <f t="shared" si="18"/>
        <v/>
      </c>
      <c r="S76" s="6" t="str">
        <f t="shared" si="19"/>
        <v/>
      </c>
      <c r="T76" s="6" t="str">
        <f t="shared" si="20"/>
        <v/>
      </c>
      <c r="U76" s="6" t="str">
        <f t="shared" si="21"/>
        <v/>
      </c>
      <c r="V76" s="6" t="str">
        <f t="shared" si="22"/>
        <v/>
      </c>
      <c r="W76" s="6" t="str">
        <f t="shared" si="23"/>
        <v/>
      </c>
    </row>
    <row r="77" spans="1:23" ht="15" customHeight="1" x14ac:dyDescent="0.25">
      <c r="R77" s="6" t="str">
        <f t="shared" si="18"/>
        <v/>
      </c>
      <c r="S77" s="6" t="str">
        <f t="shared" si="19"/>
        <v/>
      </c>
      <c r="T77" s="6" t="str">
        <f t="shared" si="20"/>
        <v/>
      </c>
      <c r="U77" s="6" t="str">
        <f t="shared" si="21"/>
        <v/>
      </c>
      <c r="V77" s="6" t="str">
        <f t="shared" si="22"/>
        <v/>
      </c>
      <c r="W77" s="6" t="str">
        <f t="shared" si="23"/>
        <v/>
      </c>
    </row>
    <row r="78" spans="1:23" ht="15" customHeight="1" x14ac:dyDescent="0.25">
      <c r="R78" s="6" t="str">
        <f t="shared" si="18"/>
        <v/>
      </c>
      <c r="S78" s="6" t="str">
        <f t="shared" si="19"/>
        <v/>
      </c>
      <c r="T78" s="6" t="str">
        <f t="shared" si="20"/>
        <v/>
      </c>
      <c r="U78" s="6" t="str">
        <f t="shared" si="21"/>
        <v/>
      </c>
      <c r="V78" s="6" t="str">
        <f t="shared" si="22"/>
        <v/>
      </c>
      <c r="W78" s="6" t="str">
        <f t="shared" si="23"/>
        <v/>
      </c>
    </row>
    <row r="79" spans="1:23" ht="15" customHeight="1" x14ac:dyDescent="0.25">
      <c r="R79" s="6" t="str">
        <f t="shared" si="18"/>
        <v/>
      </c>
      <c r="S79" s="6" t="str">
        <f t="shared" si="19"/>
        <v/>
      </c>
      <c r="T79" s="6" t="str">
        <f t="shared" si="20"/>
        <v/>
      </c>
      <c r="U79" s="6" t="str">
        <f t="shared" si="21"/>
        <v/>
      </c>
      <c r="V79" s="6" t="str">
        <f t="shared" si="22"/>
        <v/>
      </c>
      <c r="W79" s="6" t="str">
        <f t="shared" si="23"/>
        <v/>
      </c>
    </row>
    <row r="80" spans="1:23" ht="15" customHeight="1" x14ac:dyDescent="0.25">
      <c r="R80" s="6" t="str">
        <f t="shared" si="18"/>
        <v/>
      </c>
      <c r="S80" s="6" t="str">
        <f t="shared" si="19"/>
        <v/>
      </c>
      <c r="T80" s="6" t="str">
        <f t="shared" si="20"/>
        <v/>
      </c>
      <c r="U80" s="6" t="str">
        <f t="shared" si="21"/>
        <v/>
      </c>
      <c r="V80" s="6" t="str">
        <f t="shared" si="22"/>
        <v/>
      </c>
      <c r="W80" s="6" t="str">
        <f t="shared" si="23"/>
        <v/>
      </c>
    </row>
    <row r="81" spans="18:23" ht="15" customHeight="1" x14ac:dyDescent="0.25">
      <c r="R81" s="6" t="e">
        <f>IF(#REF!="Heures sous-traitance pose*",#REF!,"")</f>
        <v>#REF!</v>
      </c>
      <c r="S81" s="6" t="e">
        <f>IF(#REF!="Location nacelle (dont transport)",#REF!,"")</f>
        <v>#REF!</v>
      </c>
      <c r="T81" s="6" t="e">
        <f>IF(#REF!="Fourniture matériel externe",#REF!,"")</f>
        <v>#REF!</v>
      </c>
      <c r="U81" s="6" t="e">
        <f>IF(#REF!="Heures sous-traitance dépose*",#REF!,"")</f>
        <v>#REF!</v>
      </c>
      <c r="V81" s="6" t="e">
        <f>IF(#REF!="Location autre (dont transport)",#REF!,"")</f>
        <v>#REF!</v>
      </c>
      <c r="W81" s="6" t="e">
        <f>IF(#REF!="Divers",#REF!,"")</f>
        <v>#REF!</v>
      </c>
    </row>
    <row r="82" spans="18:23" ht="15" customHeight="1" x14ac:dyDescent="0.25">
      <c r="R82" s="6" t="e">
        <f>IF(#REF!="Heures sous-traitance pose*",#REF!,"")</f>
        <v>#REF!</v>
      </c>
      <c r="S82" s="6" t="e">
        <f>IF(#REF!="Location nacelle (dont transport)",#REF!,"")</f>
        <v>#REF!</v>
      </c>
      <c r="T82" s="6" t="e">
        <f>IF(#REF!="Fourniture matériel externe",#REF!,"")</f>
        <v>#REF!</v>
      </c>
      <c r="U82" s="6" t="e">
        <f>IF(#REF!="Heures sous-traitance dépose*",#REF!,"")</f>
        <v>#REF!</v>
      </c>
      <c r="V82" s="6" t="e">
        <f>IF(#REF!="Location autre (dont transport)",#REF!,"")</f>
        <v>#REF!</v>
      </c>
      <c r="W82" s="6" t="e">
        <f>IF(#REF!="Divers",#REF!,"")</f>
        <v>#REF!</v>
      </c>
    </row>
    <row r="83" spans="18:23" ht="15" customHeight="1" x14ac:dyDescent="0.25">
      <c r="R83" s="6" t="e">
        <f t="shared" ref="R83:W83" si="24">SUM(R69:R82)</f>
        <v>#REF!</v>
      </c>
      <c r="S83" s="6" t="e">
        <f t="shared" si="24"/>
        <v>#REF!</v>
      </c>
      <c r="T83" s="6" t="e">
        <f t="shared" si="24"/>
        <v>#REF!</v>
      </c>
      <c r="U83" s="6" t="e">
        <f t="shared" si="24"/>
        <v>#REF!</v>
      </c>
      <c r="V83" s="6" t="e">
        <f t="shared" si="24"/>
        <v>#REF!</v>
      </c>
      <c r="W83" s="6" t="e">
        <f t="shared" si="24"/>
        <v>#REF!</v>
      </c>
    </row>
  </sheetData>
  <sheetProtection pivotTables="0"/>
  <mergeCells count="22">
    <mergeCell ref="E67:I67"/>
    <mergeCell ref="J67:M67"/>
    <mergeCell ref="N67:Q67"/>
    <mergeCell ref="J66:M66"/>
    <mergeCell ref="N66:Q66"/>
    <mergeCell ref="E66:I66"/>
    <mergeCell ref="K12:M12"/>
    <mergeCell ref="K13:M13"/>
    <mergeCell ref="G14:J14"/>
    <mergeCell ref="L14:M14"/>
    <mergeCell ref="E65:I65"/>
    <mergeCell ref="A16:B16"/>
    <mergeCell ref="H16:L16"/>
    <mergeCell ref="M16:N16"/>
    <mergeCell ref="B13:C13"/>
    <mergeCell ref="J65:M65"/>
    <mergeCell ref="N65:Q65"/>
    <mergeCell ref="A17:B17"/>
    <mergeCell ref="H17:L17"/>
    <mergeCell ref="M17:N17"/>
    <mergeCell ref="J64:M64"/>
    <mergeCell ref="N64:Q64"/>
  </mergeCells>
  <dataValidations count="6">
    <dataValidation type="list" allowBlank="1" showInputMessage="1" showErrorMessage="1" sqref="WVJ983065:WVJ983089 IX20:IX44 ST20:ST44 ACP20:ACP44 AML20:AML44 AWH20:AWH44 BGD20:BGD44 BPZ20:BPZ44 BZV20:BZV44 CJR20:CJR44 CTN20:CTN44 DDJ20:DDJ44 DNF20:DNF44 DXB20:DXB44 EGX20:EGX44 EQT20:EQT44 FAP20:FAP44 FKL20:FKL44 FUH20:FUH44 GED20:GED44 GNZ20:GNZ44 GXV20:GXV44 HHR20:HHR44 HRN20:HRN44 IBJ20:IBJ44 ILF20:ILF44 IVB20:IVB44 JEX20:JEX44 JOT20:JOT44 JYP20:JYP44 KIL20:KIL44 KSH20:KSH44 LCD20:LCD44 LLZ20:LLZ44 LVV20:LVV44 MFR20:MFR44 MPN20:MPN44 MZJ20:MZJ44 NJF20:NJF44 NTB20:NTB44 OCX20:OCX44 OMT20:OMT44 OWP20:OWP44 PGL20:PGL44 PQH20:PQH44 QAD20:QAD44 QJZ20:QJZ44 QTV20:QTV44 RDR20:RDR44 RNN20:RNN44 RXJ20:RXJ44 SHF20:SHF44 SRB20:SRB44 TAX20:TAX44 TKT20:TKT44 TUP20:TUP44 UEL20:UEL44 UOH20:UOH44 UYD20:UYD44 VHZ20:VHZ44 VRV20:VRV44 WBR20:WBR44 WLN20:WLN44 WVJ20:WVJ44 B65561:B65585 IX65561:IX65585 ST65561:ST65585 ACP65561:ACP65585 AML65561:AML65585 AWH65561:AWH65585 BGD65561:BGD65585 BPZ65561:BPZ65585 BZV65561:BZV65585 CJR65561:CJR65585 CTN65561:CTN65585 DDJ65561:DDJ65585 DNF65561:DNF65585 DXB65561:DXB65585 EGX65561:EGX65585 EQT65561:EQT65585 FAP65561:FAP65585 FKL65561:FKL65585 FUH65561:FUH65585 GED65561:GED65585 GNZ65561:GNZ65585 GXV65561:GXV65585 HHR65561:HHR65585 HRN65561:HRN65585 IBJ65561:IBJ65585 ILF65561:ILF65585 IVB65561:IVB65585 JEX65561:JEX65585 JOT65561:JOT65585 JYP65561:JYP65585 KIL65561:KIL65585 KSH65561:KSH65585 LCD65561:LCD65585 LLZ65561:LLZ65585 LVV65561:LVV65585 MFR65561:MFR65585 MPN65561:MPN65585 MZJ65561:MZJ65585 NJF65561:NJF65585 NTB65561:NTB65585 OCX65561:OCX65585 OMT65561:OMT65585 OWP65561:OWP65585 PGL65561:PGL65585 PQH65561:PQH65585 QAD65561:QAD65585 QJZ65561:QJZ65585 QTV65561:QTV65585 RDR65561:RDR65585 RNN65561:RNN65585 RXJ65561:RXJ65585 SHF65561:SHF65585 SRB65561:SRB65585 TAX65561:TAX65585 TKT65561:TKT65585 TUP65561:TUP65585 UEL65561:UEL65585 UOH65561:UOH65585 UYD65561:UYD65585 VHZ65561:VHZ65585 VRV65561:VRV65585 WBR65561:WBR65585 WLN65561:WLN65585 WVJ65561:WVJ65585 B131097:B131121 IX131097:IX131121 ST131097:ST131121 ACP131097:ACP131121 AML131097:AML131121 AWH131097:AWH131121 BGD131097:BGD131121 BPZ131097:BPZ131121 BZV131097:BZV131121 CJR131097:CJR131121 CTN131097:CTN131121 DDJ131097:DDJ131121 DNF131097:DNF131121 DXB131097:DXB131121 EGX131097:EGX131121 EQT131097:EQT131121 FAP131097:FAP131121 FKL131097:FKL131121 FUH131097:FUH131121 GED131097:GED131121 GNZ131097:GNZ131121 GXV131097:GXV131121 HHR131097:HHR131121 HRN131097:HRN131121 IBJ131097:IBJ131121 ILF131097:ILF131121 IVB131097:IVB131121 JEX131097:JEX131121 JOT131097:JOT131121 JYP131097:JYP131121 KIL131097:KIL131121 KSH131097:KSH131121 LCD131097:LCD131121 LLZ131097:LLZ131121 LVV131097:LVV131121 MFR131097:MFR131121 MPN131097:MPN131121 MZJ131097:MZJ131121 NJF131097:NJF131121 NTB131097:NTB131121 OCX131097:OCX131121 OMT131097:OMT131121 OWP131097:OWP131121 PGL131097:PGL131121 PQH131097:PQH131121 QAD131097:QAD131121 QJZ131097:QJZ131121 QTV131097:QTV131121 RDR131097:RDR131121 RNN131097:RNN131121 RXJ131097:RXJ131121 SHF131097:SHF131121 SRB131097:SRB131121 TAX131097:TAX131121 TKT131097:TKT131121 TUP131097:TUP131121 UEL131097:UEL131121 UOH131097:UOH131121 UYD131097:UYD131121 VHZ131097:VHZ131121 VRV131097:VRV131121 WBR131097:WBR131121 WLN131097:WLN131121 WVJ131097:WVJ131121 B196633:B196657 IX196633:IX196657 ST196633:ST196657 ACP196633:ACP196657 AML196633:AML196657 AWH196633:AWH196657 BGD196633:BGD196657 BPZ196633:BPZ196657 BZV196633:BZV196657 CJR196633:CJR196657 CTN196633:CTN196657 DDJ196633:DDJ196657 DNF196633:DNF196657 DXB196633:DXB196657 EGX196633:EGX196657 EQT196633:EQT196657 FAP196633:FAP196657 FKL196633:FKL196657 FUH196633:FUH196657 GED196633:GED196657 GNZ196633:GNZ196657 GXV196633:GXV196657 HHR196633:HHR196657 HRN196633:HRN196657 IBJ196633:IBJ196657 ILF196633:ILF196657 IVB196633:IVB196657 JEX196633:JEX196657 JOT196633:JOT196657 JYP196633:JYP196657 KIL196633:KIL196657 KSH196633:KSH196657 LCD196633:LCD196657 LLZ196633:LLZ196657 LVV196633:LVV196657 MFR196633:MFR196657 MPN196633:MPN196657 MZJ196633:MZJ196657 NJF196633:NJF196657 NTB196633:NTB196657 OCX196633:OCX196657 OMT196633:OMT196657 OWP196633:OWP196657 PGL196633:PGL196657 PQH196633:PQH196657 QAD196633:QAD196657 QJZ196633:QJZ196657 QTV196633:QTV196657 RDR196633:RDR196657 RNN196633:RNN196657 RXJ196633:RXJ196657 SHF196633:SHF196657 SRB196633:SRB196657 TAX196633:TAX196657 TKT196633:TKT196657 TUP196633:TUP196657 UEL196633:UEL196657 UOH196633:UOH196657 UYD196633:UYD196657 VHZ196633:VHZ196657 VRV196633:VRV196657 WBR196633:WBR196657 WLN196633:WLN196657 WVJ196633:WVJ196657 B262169:B262193 IX262169:IX262193 ST262169:ST262193 ACP262169:ACP262193 AML262169:AML262193 AWH262169:AWH262193 BGD262169:BGD262193 BPZ262169:BPZ262193 BZV262169:BZV262193 CJR262169:CJR262193 CTN262169:CTN262193 DDJ262169:DDJ262193 DNF262169:DNF262193 DXB262169:DXB262193 EGX262169:EGX262193 EQT262169:EQT262193 FAP262169:FAP262193 FKL262169:FKL262193 FUH262169:FUH262193 GED262169:GED262193 GNZ262169:GNZ262193 GXV262169:GXV262193 HHR262169:HHR262193 HRN262169:HRN262193 IBJ262169:IBJ262193 ILF262169:ILF262193 IVB262169:IVB262193 JEX262169:JEX262193 JOT262169:JOT262193 JYP262169:JYP262193 KIL262169:KIL262193 KSH262169:KSH262193 LCD262169:LCD262193 LLZ262169:LLZ262193 LVV262169:LVV262193 MFR262169:MFR262193 MPN262169:MPN262193 MZJ262169:MZJ262193 NJF262169:NJF262193 NTB262169:NTB262193 OCX262169:OCX262193 OMT262169:OMT262193 OWP262169:OWP262193 PGL262169:PGL262193 PQH262169:PQH262193 QAD262169:QAD262193 QJZ262169:QJZ262193 QTV262169:QTV262193 RDR262169:RDR262193 RNN262169:RNN262193 RXJ262169:RXJ262193 SHF262169:SHF262193 SRB262169:SRB262193 TAX262169:TAX262193 TKT262169:TKT262193 TUP262169:TUP262193 UEL262169:UEL262193 UOH262169:UOH262193 UYD262169:UYD262193 VHZ262169:VHZ262193 VRV262169:VRV262193 WBR262169:WBR262193 WLN262169:WLN262193 WVJ262169:WVJ262193 B327705:B327729 IX327705:IX327729 ST327705:ST327729 ACP327705:ACP327729 AML327705:AML327729 AWH327705:AWH327729 BGD327705:BGD327729 BPZ327705:BPZ327729 BZV327705:BZV327729 CJR327705:CJR327729 CTN327705:CTN327729 DDJ327705:DDJ327729 DNF327705:DNF327729 DXB327705:DXB327729 EGX327705:EGX327729 EQT327705:EQT327729 FAP327705:FAP327729 FKL327705:FKL327729 FUH327705:FUH327729 GED327705:GED327729 GNZ327705:GNZ327729 GXV327705:GXV327729 HHR327705:HHR327729 HRN327705:HRN327729 IBJ327705:IBJ327729 ILF327705:ILF327729 IVB327705:IVB327729 JEX327705:JEX327729 JOT327705:JOT327729 JYP327705:JYP327729 KIL327705:KIL327729 KSH327705:KSH327729 LCD327705:LCD327729 LLZ327705:LLZ327729 LVV327705:LVV327729 MFR327705:MFR327729 MPN327705:MPN327729 MZJ327705:MZJ327729 NJF327705:NJF327729 NTB327705:NTB327729 OCX327705:OCX327729 OMT327705:OMT327729 OWP327705:OWP327729 PGL327705:PGL327729 PQH327705:PQH327729 QAD327705:QAD327729 QJZ327705:QJZ327729 QTV327705:QTV327729 RDR327705:RDR327729 RNN327705:RNN327729 RXJ327705:RXJ327729 SHF327705:SHF327729 SRB327705:SRB327729 TAX327705:TAX327729 TKT327705:TKT327729 TUP327705:TUP327729 UEL327705:UEL327729 UOH327705:UOH327729 UYD327705:UYD327729 VHZ327705:VHZ327729 VRV327705:VRV327729 WBR327705:WBR327729 WLN327705:WLN327729 WVJ327705:WVJ327729 B393241:B393265 IX393241:IX393265 ST393241:ST393265 ACP393241:ACP393265 AML393241:AML393265 AWH393241:AWH393265 BGD393241:BGD393265 BPZ393241:BPZ393265 BZV393241:BZV393265 CJR393241:CJR393265 CTN393241:CTN393265 DDJ393241:DDJ393265 DNF393241:DNF393265 DXB393241:DXB393265 EGX393241:EGX393265 EQT393241:EQT393265 FAP393241:FAP393265 FKL393241:FKL393265 FUH393241:FUH393265 GED393241:GED393265 GNZ393241:GNZ393265 GXV393241:GXV393265 HHR393241:HHR393265 HRN393241:HRN393265 IBJ393241:IBJ393265 ILF393241:ILF393265 IVB393241:IVB393265 JEX393241:JEX393265 JOT393241:JOT393265 JYP393241:JYP393265 KIL393241:KIL393265 KSH393241:KSH393265 LCD393241:LCD393265 LLZ393241:LLZ393265 LVV393241:LVV393265 MFR393241:MFR393265 MPN393241:MPN393265 MZJ393241:MZJ393265 NJF393241:NJF393265 NTB393241:NTB393265 OCX393241:OCX393265 OMT393241:OMT393265 OWP393241:OWP393265 PGL393241:PGL393265 PQH393241:PQH393265 QAD393241:QAD393265 QJZ393241:QJZ393265 QTV393241:QTV393265 RDR393241:RDR393265 RNN393241:RNN393265 RXJ393241:RXJ393265 SHF393241:SHF393265 SRB393241:SRB393265 TAX393241:TAX393265 TKT393241:TKT393265 TUP393241:TUP393265 UEL393241:UEL393265 UOH393241:UOH393265 UYD393241:UYD393265 VHZ393241:VHZ393265 VRV393241:VRV393265 WBR393241:WBR393265 WLN393241:WLN393265 WVJ393241:WVJ393265 B458777:B458801 IX458777:IX458801 ST458777:ST458801 ACP458777:ACP458801 AML458777:AML458801 AWH458777:AWH458801 BGD458777:BGD458801 BPZ458777:BPZ458801 BZV458777:BZV458801 CJR458777:CJR458801 CTN458777:CTN458801 DDJ458777:DDJ458801 DNF458777:DNF458801 DXB458777:DXB458801 EGX458777:EGX458801 EQT458777:EQT458801 FAP458777:FAP458801 FKL458777:FKL458801 FUH458777:FUH458801 GED458777:GED458801 GNZ458777:GNZ458801 GXV458777:GXV458801 HHR458777:HHR458801 HRN458777:HRN458801 IBJ458777:IBJ458801 ILF458777:ILF458801 IVB458777:IVB458801 JEX458777:JEX458801 JOT458777:JOT458801 JYP458777:JYP458801 KIL458777:KIL458801 KSH458777:KSH458801 LCD458777:LCD458801 LLZ458777:LLZ458801 LVV458777:LVV458801 MFR458777:MFR458801 MPN458777:MPN458801 MZJ458777:MZJ458801 NJF458777:NJF458801 NTB458777:NTB458801 OCX458777:OCX458801 OMT458777:OMT458801 OWP458777:OWP458801 PGL458777:PGL458801 PQH458777:PQH458801 QAD458777:QAD458801 QJZ458777:QJZ458801 QTV458777:QTV458801 RDR458777:RDR458801 RNN458777:RNN458801 RXJ458777:RXJ458801 SHF458777:SHF458801 SRB458777:SRB458801 TAX458777:TAX458801 TKT458777:TKT458801 TUP458777:TUP458801 UEL458777:UEL458801 UOH458777:UOH458801 UYD458777:UYD458801 VHZ458777:VHZ458801 VRV458777:VRV458801 WBR458777:WBR458801 WLN458777:WLN458801 WVJ458777:WVJ458801 B524313:B524337 IX524313:IX524337 ST524313:ST524337 ACP524313:ACP524337 AML524313:AML524337 AWH524313:AWH524337 BGD524313:BGD524337 BPZ524313:BPZ524337 BZV524313:BZV524337 CJR524313:CJR524337 CTN524313:CTN524337 DDJ524313:DDJ524337 DNF524313:DNF524337 DXB524313:DXB524337 EGX524313:EGX524337 EQT524313:EQT524337 FAP524313:FAP524337 FKL524313:FKL524337 FUH524313:FUH524337 GED524313:GED524337 GNZ524313:GNZ524337 GXV524313:GXV524337 HHR524313:HHR524337 HRN524313:HRN524337 IBJ524313:IBJ524337 ILF524313:ILF524337 IVB524313:IVB524337 JEX524313:JEX524337 JOT524313:JOT524337 JYP524313:JYP524337 KIL524313:KIL524337 KSH524313:KSH524337 LCD524313:LCD524337 LLZ524313:LLZ524337 LVV524313:LVV524337 MFR524313:MFR524337 MPN524313:MPN524337 MZJ524313:MZJ524337 NJF524313:NJF524337 NTB524313:NTB524337 OCX524313:OCX524337 OMT524313:OMT524337 OWP524313:OWP524337 PGL524313:PGL524337 PQH524313:PQH524337 QAD524313:QAD524337 QJZ524313:QJZ524337 QTV524313:QTV524337 RDR524313:RDR524337 RNN524313:RNN524337 RXJ524313:RXJ524337 SHF524313:SHF524337 SRB524313:SRB524337 TAX524313:TAX524337 TKT524313:TKT524337 TUP524313:TUP524337 UEL524313:UEL524337 UOH524313:UOH524337 UYD524313:UYD524337 VHZ524313:VHZ524337 VRV524313:VRV524337 WBR524313:WBR524337 WLN524313:WLN524337 WVJ524313:WVJ524337 B589849:B589873 IX589849:IX589873 ST589849:ST589873 ACP589849:ACP589873 AML589849:AML589873 AWH589849:AWH589873 BGD589849:BGD589873 BPZ589849:BPZ589873 BZV589849:BZV589873 CJR589849:CJR589873 CTN589849:CTN589873 DDJ589849:DDJ589873 DNF589849:DNF589873 DXB589849:DXB589873 EGX589849:EGX589873 EQT589849:EQT589873 FAP589849:FAP589873 FKL589849:FKL589873 FUH589849:FUH589873 GED589849:GED589873 GNZ589849:GNZ589873 GXV589849:GXV589873 HHR589849:HHR589873 HRN589849:HRN589873 IBJ589849:IBJ589873 ILF589849:ILF589873 IVB589849:IVB589873 JEX589849:JEX589873 JOT589849:JOT589873 JYP589849:JYP589873 KIL589849:KIL589873 KSH589849:KSH589873 LCD589849:LCD589873 LLZ589849:LLZ589873 LVV589849:LVV589873 MFR589849:MFR589873 MPN589849:MPN589873 MZJ589849:MZJ589873 NJF589849:NJF589873 NTB589849:NTB589873 OCX589849:OCX589873 OMT589849:OMT589873 OWP589849:OWP589873 PGL589849:PGL589873 PQH589849:PQH589873 QAD589849:QAD589873 QJZ589849:QJZ589873 QTV589849:QTV589873 RDR589849:RDR589873 RNN589849:RNN589873 RXJ589849:RXJ589873 SHF589849:SHF589873 SRB589849:SRB589873 TAX589849:TAX589873 TKT589849:TKT589873 TUP589849:TUP589873 UEL589849:UEL589873 UOH589849:UOH589873 UYD589849:UYD589873 VHZ589849:VHZ589873 VRV589849:VRV589873 WBR589849:WBR589873 WLN589849:WLN589873 WVJ589849:WVJ589873 B655385:B655409 IX655385:IX655409 ST655385:ST655409 ACP655385:ACP655409 AML655385:AML655409 AWH655385:AWH655409 BGD655385:BGD655409 BPZ655385:BPZ655409 BZV655385:BZV655409 CJR655385:CJR655409 CTN655385:CTN655409 DDJ655385:DDJ655409 DNF655385:DNF655409 DXB655385:DXB655409 EGX655385:EGX655409 EQT655385:EQT655409 FAP655385:FAP655409 FKL655385:FKL655409 FUH655385:FUH655409 GED655385:GED655409 GNZ655385:GNZ655409 GXV655385:GXV655409 HHR655385:HHR655409 HRN655385:HRN655409 IBJ655385:IBJ655409 ILF655385:ILF655409 IVB655385:IVB655409 JEX655385:JEX655409 JOT655385:JOT655409 JYP655385:JYP655409 KIL655385:KIL655409 KSH655385:KSH655409 LCD655385:LCD655409 LLZ655385:LLZ655409 LVV655385:LVV655409 MFR655385:MFR655409 MPN655385:MPN655409 MZJ655385:MZJ655409 NJF655385:NJF655409 NTB655385:NTB655409 OCX655385:OCX655409 OMT655385:OMT655409 OWP655385:OWP655409 PGL655385:PGL655409 PQH655385:PQH655409 QAD655385:QAD655409 QJZ655385:QJZ655409 QTV655385:QTV655409 RDR655385:RDR655409 RNN655385:RNN655409 RXJ655385:RXJ655409 SHF655385:SHF655409 SRB655385:SRB655409 TAX655385:TAX655409 TKT655385:TKT655409 TUP655385:TUP655409 UEL655385:UEL655409 UOH655385:UOH655409 UYD655385:UYD655409 VHZ655385:VHZ655409 VRV655385:VRV655409 WBR655385:WBR655409 WLN655385:WLN655409 WVJ655385:WVJ655409 B720921:B720945 IX720921:IX720945 ST720921:ST720945 ACP720921:ACP720945 AML720921:AML720945 AWH720921:AWH720945 BGD720921:BGD720945 BPZ720921:BPZ720945 BZV720921:BZV720945 CJR720921:CJR720945 CTN720921:CTN720945 DDJ720921:DDJ720945 DNF720921:DNF720945 DXB720921:DXB720945 EGX720921:EGX720945 EQT720921:EQT720945 FAP720921:FAP720945 FKL720921:FKL720945 FUH720921:FUH720945 GED720921:GED720945 GNZ720921:GNZ720945 GXV720921:GXV720945 HHR720921:HHR720945 HRN720921:HRN720945 IBJ720921:IBJ720945 ILF720921:ILF720945 IVB720921:IVB720945 JEX720921:JEX720945 JOT720921:JOT720945 JYP720921:JYP720945 KIL720921:KIL720945 KSH720921:KSH720945 LCD720921:LCD720945 LLZ720921:LLZ720945 LVV720921:LVV720945 MFR720921:MFR720945 MPN720921:MPN720945 MZJ720921:MZJ720945 NJF720921:NJF720945 NTB720921:NTB720945 OCX720921:OCX720945 OMT720921:OMT720945 OWP720921:OWP720945 PGL720921:PGL720945 PQH720921:PQH720945 QAD720921:QAD720945 QJZ720921:QJZ720945 QTV720921:QTV720945 RDR720921:RDR720945 RNN720921:RNN720945 RXJ720921:RXJ720945 SHF720921:SHF720945 SRB720921:SRB720945 TAX720921:TAX720945 TKT720921:TKT720945 TUP720921:TUP720945 UEL720921:UEL720945 UOH720921:UOH720945 UYD720921:UYD720945 VHZ720921:VHZ720945 VRV720921:VRV720945 WBR720921:WBR720945 WLN720921:WLN720945 WVJ720921:WVJ720945 B786457:B786481 IX786457:IX786481 ST786457:ST786481 ACP786457:ACP786481 AML786457:AML786481 AWH786457:AWH786481 BGD786457:BGD786481 BPZ786457:BPZ786481 BZV786457:BZV786481 CJR786457:CJR786481 CTN786457:CTN786481 DDJ786457:DDJ786481 DNF786457:DNF786481 DXB786457:DXB786481 EGX786457:EGX786481 EQT786457:EQT786481 FAP786457:FAP786481 FKL786457:FKL786481 FUH786457:FUH786481 GED786457:GED786481 GNZ786457:GNZ786481 GXV786457:GXV786481 HHR786457:HHR786481 HRN786457:HRN786481 IBJ786457:IBJ786481 ILF786457:ILF786481 IVB786457:IVB786481 JEX786457:JEX786481 JOT786457:JOT786481 JYP786457:JYP786481 KIL786457:KIL786481 KSH786457:KSH786481 LCD786457:LCD786481 LLZ786457:LLZ786481 LVV786457:LVV786481 MFR786457:MFR786481 MPN786457:MPN786481 MZJ786457:MZJ786481 NJF786457:NJF786481 NTB786457:NTB786481 OCX786457:OCX786481 OMT786457:OMT786481 OWP786457:OWP786481 PGL786457:PGL786481 PQH786457:PQH786481 QAD786457:QAD786481 QJZ786457:QJZ786481 QTV786457:QTV786481 RDR786457:RDR786481 RNN786457:RNN786481 RXJ786457:RXJ786481 SHF786457:SHF786481 SRB786457:SRB786481 TAX786457:TAX786481 TKT786457:TKT786481 TUP786457:TUP786481 UEL786457:UEL786481 UOH786457:UOH786481 UYD786457:UYD786481 VHZ786457:VHZ786481 VRV786457:VRV786481 WBR786457:WBR786481 WLN786457:WLN786481 WVJ786457:WVJ786481 B851993:B852017 IX851993:IX852017 ST851993:ST852017 ACP851993:ACP852017 AML851993:AML852017 AWH851993:AWH852017 BGD851993:BGD852017 BPZ851993:BPZ852017 BZV851993:BZV852017 CJR851993:CJR852017 CTN851993:CTN852017 DDJ851993:DDJ852017 DNF851993:DNF852017 DXB851993:DXB852017 EGX851993:EGX852017 EQT851993:EQT852017 FAP851993:FAP852017 FKL851993:FKL852017 FUH851993:FUH852017 GED851993:GED852017 GNZ851993:GNZ852017 GXV851993:GXV852017 HHR851993:HHR852017 HRN851993:HRN852017 IBJ851993:IBJ852017 ILF851993:ILF852017 IVB851993:IVB852017 JEX851993:JEX852017 JOT851993:JOT852017 JYP851993:JYP852017 KIL851993:KIL852017 KSH851993:KSH852017 LCD851993:LCD852017 LLZ851993:LLZ852017 LVV851993:LVV852017 MFR851993:MFR852017 MPN851993:MPN852017 MZJ851993:MZJ852017 NJF851993:NJF852017 NTB851993:NTB852017 OCX851993:OCX852017 OMT851993:OMT852017 OWP851993:OWP852017 PGL851993:PGL852017 PQH851993:PQH852017 QAD851993:QAD852017 QJZ851993:QJZ852017 QTV851993:QTV852017 RDR851993:RDR852017 RNN851993:RNN852017 RXJ851993:RXJ852017 SHF851993:SHF852017 SRB851993:SRB852017 TAX851993:TAX852017 TKT851993:TKT852017 TUP851993:TUP852017 UEL851993:UEL852017 UOH851993:UOH852017 UYD851993:UYD852017 VHZ851993:VHZ852017 VRV851993:VRV852017 WBR851993:WBR852017 WLN851993:WLN852017 WVJ851993:WVJ852017 B917529:B917553 IX917529:IX917553 ST917529:ST917553 ACP917529:ACP917553 AML917529:AML917553 AWH917529:AWH917553 BGD917529:BGD917553 BPZ917529:BPZ917553 BZV917529:BZV917553 CJR917529:CJR917553 CTN917529:CTN917553 DDJ917529:DDJ917553 DNF917529:DNF917553 DXB917529:DXB917553 EGX917529:EGX917553 EQT917529:EQT917553 FAP917529:FAP917553 FKL917529:FKL917553 FUH917529:FUH917553 GED917529:GED917553 GNZ917529:GNZ917553 GXV917529:GXV917553 HHR917529:HHR917553 HRN917529:HRN917553 IBJ917529:IBJ917553 ILF917529:ILF917553 IVB917529:IVB917553 JEX917529:JEX917553 JOT917529:JOT917553 JYP917529:JYP917553 KIL917529:KIL917553 KSH917529:KSH917553 LCD917529:LCD917553 LLZ917529:LLZ917553 LVV917529:LVV917553 MFR917529:MFR917553 MPN917529:MPN917553 MZJ917529:MZJ917553 NJF917529:NJF917553 NTB917529:NTB917553 OCX917529:OCX917553 OMT917529:OMT917553 OWP917529:OWP917553 PGL917529:PGL917553 PQH917529:PQH917553 QAD917529:QAD917553 QJZ917529:QJZ917553 QTV917529:QTV917553 RDR917529:RDR917553 RNN917529:RNN917553 RXJ917529:RXJ917553 SHF917529:SHF917553 SRB917529:SRB917553 TAX917529:TAX917553 TKT917529:TKT917553 TUP917529:TUP917553 UEL917529:UEL917553 UOH917529:UOH917553 UYD917529:UYD917553 VHZ917529:VHZ917553 VRV917529:VRV917553 WBR917529:WBR917553 WLN917529:WLN917553 WVJ917529:WVJ917553 B983065:B983089 IX983065:IX983089 ST983065:ST983089 ACP983065:ACP983089 AML983065:AML983089 AWH983065:AWH983089 BGD983065:BGD983089 BPZ983065:BPZ983089 BZV983065:BZV983089 CJR983065:CJR983089 CTN983065:CTN983089 DDJ983065:DDJ983089 DNF983065:DNF983089 DXB983065:DXB983089 EGX983065:EGX983089 EQT983065:EQT983089 FAP983065:FAP983089 FKL983065:FKL983089 FUH983065:FUH983089 GED983065:GED983089 GNZ983065:GNZ983089 GXV983065:GXV983089 HHR983065:HHR983089 HRN983065:HRN983089 IBJ983065:IBJ983089 ILF983065:ILF983089 IVB983065:IVB983089 JEX983065:JEX983089 JOT983065:JOT983089 JYP983065:JYP983089 KIL983065:KIL983089 KSH983065:KSH983089 LCD983065:LCD983089 LLZ983065:LLZ983089 LVV983065:LVV983089 MFR983065:MFR983089 MPN983065:MPN983089 MZJ983065:MZJ983089 NJF983065:NJF983089 NTB983065:NTB983089 OCX983065:OCX983089 OMT983065:OMT983089 OWP983065:OWP983089 PGL983065:PGL983089 PQH983065:PQH983089 QAD983065:QAD983089 QJZ983065:QJZ983089 QTV983065:QTV983089 RDR983065:RDR983089 RNN983065:RNN983089 RXJ983065:RXJ983089 SHF983065:SHF983089 SRB983065:SRB983089 TAX983065:TAX983089 TKT983065:TKT983089 TUP983065:TUP983089 UEL983065:UEL983089 UOH983065:UOH983089 UYD983065:UYD983089 VHZ983065:VHZ983089 VRV983065:VRV983089 WBR983065:WBR983089 WLN983065:WLN983089 B20:B44 WVJ66:WVJ84 WLN66:WLN84 WBR66:WBR84 VRV66:VRV84 VHZ66:VHZ84 UYD66:UYD84 UOH66:UOH84 UEL66:UEL84 TUP66:TUP84 TKT66:TKT84 TAX66:TAX84 SRB66:SRB84 SHF66:SHF84 RXJ66:RXJ84 RNN66:RNN84 RDR66:RDR84 QTV66:QTV84 QJZ66:QJZ84 QAD66:QAD84 PQH66:PQH84 PGL66:PGL84 OWP66:OWP84 OMT66:OMT84 OCX66:OCX84 NTB66:NTB84 NJF66:NJF84 MZJ66:MZJ84 MPN66:MPN84 MFR66:MFR84 LVV66:LVV84 LLZ66:LLZ84 LCD66:LCD84 KSH66:KSH84 KIL66:KIL84 JYP66:JYP84 JOT66:JOT84 JEX66:JEX84 IVB66:IVB84 ILF66:ILF84 IBJ66:IBJ84 HRN66:HRN84 HHR66:HHR84 GXV66:GXV84 GNZ66:GNZ84 GED66:GED84 FUH66:FUH84 FKL66:FKL84 FAP66:FAP84 EQT66:EQT84 EGX66:EGX84 DXB66:DXB84 DNF66:DNF84 DDJ66:DDJ84 CTN66:CTN84 CJR66:CJR84 BZV66:BZV84 BPZ66:BPZ84 BGD66:BGD84 AWH66:AWH84 AML66:AML84 ACP66:ACP84 ST66:ST84 IX66:IX84">
      <formula1>$B$1:$B$12</formula1>
    </dataValidation>
    <dataValidation type="list" allowBlank="1" showInputMessage="1" showErrorMessage="1" sqref="WVM983059 JA14 SW14 ACS14 AMO14 AWK14 BGG14 BQC14 BZY14 CJU14 CTQ14 DDM14 DNI14 DXE14 EHA14 EQW14 FAS14 FKO14 FUK14 GEG14 GOC14 GXY14 HHU14 HRQ14 IBM14 ILI14 IVE14 JFA14 JOW14 JYS14 KIO14 KSK14 LCG14 LMC14 LVY14 MFU14 MPQ14 MZM14 NJI14 NTE14 ODA14 OMW14 OWS14 PGO14 PQK14 QAG14 QKC14 QTY14 RDU14 RNQ14 RXM14 SHI14 SRE14 TBA14 TKW14 TUS14 UEO14 UOK14 UYG14 VIC14 VRY14 WBU14 WLQ14 WVM14 E65555 JA65555 SW65555 ACS65555 AMO65555 AWK65555 BGG65555 BQC65555 BZY65555 CJU65555 CTQ65555 DDM65555 DNI65555 DXE65555 EHA65555 EQW65555 FAS65555 FKO65555 FUK65555 GEG65555 GOC65555 GXY65555 HHU65555 HRQ65555 IBM65555 ILI65555 IVE65555 JFA65555 JOW65555 JYS65555 KIO65555 KSK65555 LCG65555 LMC65555 LVY65555 MFU65555 MPQ65555 MZM65555 NJI65555 NTE65555 ODA65555 OMW65555 OWS65555 PGO65555 PQK65555 QAG65555 QKC65555 QTY65555 RDU65555 RNQ65555 RXM65555 SHI65555 SRE65555 TBA65555 TKW65555 TUS65555 UEO65555 UOK65555 UYG65555 VIC65555 VRY65555 WBU65555 WLQ65555 WVM65555 E131091 JA131091 SW131091 ACS131091 AMO131091 AWK131091 BGG131091 BQC131091 BZY131091 CJU131091 CTQ131091 DDM131091 DNI131091 DXE131091 EHA131091 EQW131091 FAS131091 FKO131091 FUK131091 GEG131091 GOC131091 GXY131091 HHU131091 HRQ131091 IBM131091 ILI131091 IVE131091 JFA131091 JOW131091 JYS131091 KIO131091 KSK131091 LCG131091 LMC131091 LVY131091 MFU131091 MPQ131091 MZM131091 NJI131091 NTE131091 ODA131091 OMW131091 OWS131091 PGO131091 PQK131091 QAG131091 QKC131091 QTY131091 RDU131091 RNQ131091 RXM131091 SHI131091 SRE131091 TBA131091 TKW131091 TUS131091 UEO131091 UOK131091 UYG131091 VIC131091 VRY131091 WBU131091 WLQ131091 WVM131091 E196627 JA196627 SW196627 ACS196627 AMO196627 AWK196627 BGG196627 BQC196627 BZY196627 CJU196627 CTQ196627 DDM196627 DNI196627 DXE196627 EHA196627 EQW196627 FAS196627 FKO196627 FUK196627 GEG196627 GOC196627 GXY196627 HHU196627 HRQ196627 IBM196627 ILI196627 IVE196627 JFA196627 JOW196627 JYS196627 KIO196627 KSK196627 LCG196627 LMC196627 LVY196627 MFU196627 MPQ196627 MZM196627 NJI196627 NTE196627 ODA196627 OMW196627 OWS196627 PGO196627 PQK196627 QAG196627 QKC196627 QTY196627 RDU196627 RNQ196627 RXM196627 SHI196627 SRE196627 TBA196627 TKW196627 TUS196627 UEO196627 UOK196627 UYG196627 VIC196627 VRY196627 WBU196627 WLQ196627 WVM196627 E262163 JA262163 SW262163 ACS262163 AMO262163 AWK262163 BGG262163 BQC262163 BZY262163 CJU262163 CTQ262163 DDM262163 DNI262163 DXE262163 EHA262163 EQW262163 FAS262163 FKO262163 FUK262163 GEG262163 GOC262163 GXY262163 HHU262163 HRQ262163 IBM262163 ILI262163 IVE262163 JFA262163 JOW262163 JYS262163 KIO262163 KSK262163 LCG262163 LMC262163 LVY262163 MFU262163 MPQ262163 MZM262163 NJI262163 NTE262163 ODA262163 OMW262163 OWS262163 PGO262163 PQK262163 QAG262163 QKC262163 QTY262163 RDU262163 RNQ262163 RXM262163 SHI262163 SRE262163 TBA262163 TKW262163 TUS262163 UEO262163 UOK262163 UYG262163 VIC262163 VRY262163 WBU262163 WLQ262163 WVM262163 E327699 JA327699 SW327699 ACS327699 AMO327699 AWK327699 BGG327699 BQC327699 BZY327699 CJU327699 CTQ327699 DDM327699 DNI327699 DXE327699 EHA327699 EQW327699 FAS327699 FKO327699 FUK327699 GEG327699 GOC327699 GXY327699 HHU327699 HRQ327699 IBM327699 ILI327699 IVE327699 JFA327699 JOW327699 JYS327699 KIO327699 KSK327699 LCG327699 LMC327699 LVY327699 MFU327699 MPQ327699 MZM327699 NJI327699 NTE327699 ODA327699 OMW327699 OWS327699 PGO327699 PQK327699 QAG327699 QKC327699 QTY327699 RDU327699 RNQ327699 RXM327699 SHI327699 SRE327699 TBA327699 TKW327699 TUS327699 UEO327699 UOK327699 UYG327699 VIC327699 VRY327699 WBU327699 WLQ327699 WVM327699 E393235 JA393235 SW393235 ACS393235 AMO393235 AWK393235 BGG393235 BQC393235 BZY393235 CJU393235 CTQ393235 DDM393235 DNI393235 DXE393235 EHA393235 EQW393235 FAS393235 FKO393235 FUK393235 GEG393235 GOC393235 GXY393235 HHU393235 HRQ393235 IBM393235 ILI393235 IVE393235 JFA393235 JOW393235 JYS393235 KIO393235 KSK393235 LCG393235 LMC393235 LVY393235 MFU393235 MPQ393235 MZM393235 NJI393235 NTE393235 ODA393235 OMW393235 OWS393235 PGO393235 PQK393235 QAG393235 QKC393235 QTY393235 RDU393235 RNQ393235 RXM393235 SHI393235 SRE393235 TBA393235 TKW393235 TUS393235 UEO393235 UOK393235 UYG393235 VIC393235 VRY393235 WBU393235 WLQ393235 WVM393235 E458771 JA458771 SW458771 ACS458771 AMO458771 AWK458771 BGG458771 BQC458771 BZY458771 CJU458771 CTQ458771 DDM458771 DNI458771 DXE458771 EHA458771 EQW458771 FAS458771 FKO458771 FUK458771 GEG458771 GOC458771 GXY458771 HHU458771 HRQ458771 IBM458771 ILI458771 IVE458771 JFA458771 JOW458771 JYS458771 KIO458771 KSK458771 LCG458771 LMC458771 LVY458771 MFU458771 MPQ458771 MZM458771 NJI458771 NTE458771 ODA458771 OMW458771 OWS458771 PGO458771 PQK458771 QAG458771 QKC458771 QTY458771 RDU458771 RNQ458771 RXM458771 SHI458771 SRE458771 TBA458771 TKW458771 TUS458771 UEO458771 UOK458771 UYG458771 VIC458771 VRY458771 WBU458771 WLQ458771 WVM458771 E524307 JA524307 SW524307 ACS524307 AMO524307 AWK524307 BGG524307 BQC524307 BZY524307 CJU524307 CTQ524307 DDM524307 DNI524307 DXE524307 EHA524307 EQW524307 FAS524307 FKO524307 FUK524307 GEG524307 GOC524307 GXY524307 HHU524307 HRQ524307 IBM524307 ILI524307 IVE524307 JFA524307 JOW524307 JYS524307 KIO524307 KSK524307 LCG524307 LMC524307 LVY524307 MFU524307 MPQ524307 MZM524307 NJI524307 NTE524307 ODA524307 OMW524307 OWS524307 PGO524307 PQK524307 QAG524307 QKC524307 QTY524307 RDU524307 RNQ524307 RXM524307 SHI524307 SRE524307 TBA524307 TKW524307 TUS524307 UEO524307 UOK524307 UYG524307 VIC524307 VRY524307 WBU524307 WLQ524307 WVM524307 E589843 JA589843 SW589843 ACS589843 AMO589843 AWK589843 BGG589843 BQC589843 BZY589843 CJU589843 CTQ589843 DDM589843 DNI589843 DXE589843 EHA589843 EQW589843 FAS589843 FKO589843 FUK589843 GEG589843 GOC589843 GXY589843 HHU589843 HRQ589843 IBM589843 ILI589843 IVE589843 JFA589843 JOW589843 JYS589843 KIO589843 KSK589843 LCG589843 LMC589843 LVY589843 MFU589843 MPQ589843 MZM589843 NJI589843 NTE589843 ODA589843 OMW589843 OWS589843 PGO589843 PQK589843 QAG589843 QKC589843 QTY589843 RDU589843 RNQ589843 RXM589843 SHI589843 SRE589843 TBA589843 TKW589843 TUS589843 UEO589843 UOK589843 UYG589843 VIC589843 VRY589843 WBU589843 WLQ589843 WVM589843 E655379 JA655379 SW655379 ACS655379 AMO655379 AWK655379 BGG655379 BQC655379 BZY655379 CJU655379 CTQ655379 DDM655379 DNI655379 DXE655379 EHA655379 EQW655379 FAS655379 FKO655379 FUK655379 GEG655379 GOC655379 GXY655379 HHU655379 HRQ655379 IBM655379 ILI655379 IVE655379 JFA655379 JOW655379 JYS655379 KIO655379 KSK655379 LCG655379 LMC655379 LVY655379 MFU655379 MPQ655379 MZM655379 NJI655379 NTE655379 ODA655379 OMW655379 OWS655379 PGO655379 PQK655379 QAG655379 QKC655379 QTY655379 RDU655379 RNQ655379 RXM655379 SHI655379 SRE655379 TBA655379 TKW655379 TUS655379 UEO655379 UOK655379 UYG655379 VIC655379 VRY655379 WBU655379 WLQ655379 WVM655379 E720915 JA720915 SW720915 ACS720915 AMO720915 AWK720915 BGG720915 BQC720915 BZY720915 CJU720915 CTQ720915 DDM720915 DNI720915 DXE720915 EHA720915 EQW720915 FAS720915 FKO720915 FUK720915 GEG720915 GOC720915 GXY720915 HHU720915 HRQ720915 IBM720915 ILI720915 IVE720915 JFA720915 JOW720915 JYS720915 KIO720915 KSK720915 LCG720915 LMC720915 LVY720915 MFU720915 MPQ720915 MZM720915 NJI720915 NTE720915 ODA720915 OMW720915 OWS720915 PGO720915 PQK720915 QAG720915 QKC720915 QTY720915 RDU720915 RNQ720915 RXM720915 SHI720915 SRE720915 TBA720915 TKW720915 TUS720915 UEO720915 UOK720915 UYG720915 VIC720915 VRY720915 WBU720915 WLQ720915 WVM720915 E786451 JA786451 SW786451 ACS786451 AMO786451 AWK786451 BGG786451 BQC786451 BZY786451 CJU786451 CTQ786451 DDM786451 DNI786451 DXE786451 EHA786451 EQW786451 FAS786451 FKO786451 FUK786451 GEG786451 GOC786451 GXY786451 HHU786451 HRQ786451 IBM786451 ILI786451 IVE786451 JFA786451 JOW786451 JYS786451 KIO786451 KSK786451 LCG786451 LMC786451 LVY786451 MFU786451 MPQ786451 MZM786451 NJI786451 NTE786451 ODA786451 OMW786451 OWS786451 PGO786451 PQK786451 QAG786451 QKC786451 QTY786451 RDU786451 RNQ786451 RXM786451 SHI786451 SRE786451 TBA786451 TKW786451 TUS786451 UEO786451 UOK786451 UYG786451 VIC786451 VRY786451 WBU786451 WLQ786451 WVM786451 E851987 JA851987 SW851987 ACS851987 AMO851987 AWK851987 BGG851987 BQC851987 BZY851987 CJU851987 CTQ851987 DDM851987 DNI851987 DXE851987 EHA851987 EQW851987 FAS851987 FKO851987 FUK851987 GEG851987 GOC851987 GXY851987 HHU851987 HRQ851987 IBM851987 ILI851987 IVE851987 JFA851987 JOW851987 JYS851987 KIO851987 KSK851987 LCG851987 LMC851987 LVY851987 MFU851987 MPQ851987 MZM851987 NJI851987 NTE851987 ODA851987 OMW851987 OWS851987 PGO851987 PQK851987 QAG851987 QKC851987 QTY851987 RDU851987 RNQ851987 RXM851987 SHI851987 SRE851987 TBA851987 TKW851987 TUS851987 UEO851987 UOK851987 UYG851987 VIC851987 VRY851987 WBU851987 WLQ851987 WVM851987 E917523 JA917523 SW917523 ACS917523 AMO917523 AWK917523 BGG917523 BQC917523 BZY917523 CJU917523 CTQ917523 DDM917523 DNI917523 DXE917523 EHA917523 EQW917523 FAS917523 FKO917523 FUK917523 GEG917523 GOC917523 GXY917523 HHU917523 HRQ917523 IBM917523 ILI917523 IVE917523 JFA917523 JOW917523 JYS917523 KIO917523 KSK917523 LCG917523 LMC917523 LVY917523 MFU917523 MPQ917523 MZM917523 NJI917523 NTE917523 ODA917523 OMW917523 OWS917523 PGO917523 PQK917523 QAG917523 QKC917523 QTY917523 RDU917523 RNQ917523 RXM917523 SHI917523 SRE917523 TBA917523 TKW917523 TUS917523 UEO917523 UOK917523 UYG917523 VIC917523 VRY917523 WBU917523 WLQ917523 WVM917523 E983059 JA983059 SW983059 ACS983059 AMO983059 AWK983059 BGG983059 BQC983059 BZY983059 CJU983059 CTQ983059 DDM983059 DNI983059 DXE983059 EHA983059 EQW983059 FAS983059 FKO983059 FUK983059 GEG983059 GOC983059 GXY983059 HHU983059 HRQ983059 IBM983059 ILI983059 IVE983059 JFA983059 JOW983059 JYS983059 KIO983059 KSK983059 LCG983059 LMC983059 LVY983059 MFU983059 MPQ983059 MZM983059 NJI983059 NTE983059 ODA983059 OMW983059 OWS983059 PGO983059 PQK983059 QAG983059 QKC983059 QTY983059 RDU983059 RNQ983059 RXM983059 SHI983059 SRE983059 TBA983059 TKW983059 TUS983059 UEO983059 UOK983059 UYG983059 VIC983059 VRY983059 WBU983059 WLQ983059">
      <formula1>$F$1:$F$9</formula1>
    </dataValidation>
    <dataValidation type="list" allowBlank="1" showInputMessage="1" showErrorMessage="1" sqref="WVO983062 JC17 SY17 ACU17 AMQ17 AWM17 BGI17 BQE17 CAA17 CJW17 CTS17 DDO17 DNK17 DXG17 EHC17 EQY17 FAU17 FKQ17 FUM17 GEI17 GOE17 GYA17 HHW17 HRS17 IBO17 ILK17 IVG17 JFC17 JOY17 JYU17 KIQ17 KSM17 LCI17 LME17 LWA17 MFW17 MPS17 MZO17 NJK17 NTG17 ODC17 OMY17 OWU17 PGQ17 PQM17 QAI17 QKE17 QUA17 RDW17 RNS17 RXO17 SHK17 SRG17 TBC17 TKY17 TUU17 UEQ17 UOM17 UYI17 VIE17 VSA17 WBW17 WLS17 WVO17 G65558 JC65558 SY65558 ACU65558 AMQ65558 AWM65558 BGI65558 BQE65558 CAA65558 CJW65558 CTS65558 DDO65558 DNK65558 DXG65558 EHC65558 EQY65558 FAU65558 FKQ65558 FUM65558 GEI65558 GOE65558 GYA65558 HHW65558 HRS65558 IBO65558 ILK65558 IVG65558 JFC65558 JOY65558 JYU65558 KIQ65558 KSM65558 LCI65558 LME65558 LWA65558 MFW65558 MPS65558 MZO65558 NJK65558 NTG65558 ODC65558 OMY65558 OWU65558 PGQ65558 PQM65558 QAI65558 QKE65558 QUA65558 RDW65558 RNS65558 RXO65558 SHK65558 SRG65558 TBC65558 TKY65558 TUU65558 UEQ65558 UOM65558 UYI65558 VIE65558 VSA65558 WBW65558 WLS65558 WVO65558 G131094 JC131094 SY131094 ACU131094 AMQ131094 AWM131094 BGI131094 BQE131094 CAA131094 CJW131094 CTS131094 DDO131094 DNK131094 DXG131094 EHC131094 EQY131094 FAU131094 FKQ131094 FUM131094 GEI131094 GOE131094 GYA131094 HHW131094 HRS131094 IBO131094 ILK131094 IVG131094 JFC131094 JOY131094 JYU131094 KIQ131094 KSM131094 LCI131094 LME131094 LWA131094 MFW131094 MPS131094 MZO131094 NJK131094 NTG131094 ODC131094 OMY131094 OWU131094 PGQ131094 PQM131094 QAI131094 QKE131094 QUA131094 RDW131094 RNS131094 RXO131094 SHK131094 SRG131094 TBC131094 TKY131094 TUU131094 UEQ131094 UOM131094 UYI131094 VIE131094 VSA131094 WBW131094 WLS131094 WVO131094 G196630 JC196630 SY196630 ACU196630 AMQ196630 AWM196630 BGI196630 BQE196630 CAA196630 CJW196630 CTS196630 DDO196630 DNK196630 DXG196630 EHC196630 EQY196630 FAU196630 FKQ196630 FUM196630 GEI196630 GOE196630 GYA196630 HHW196630 HRS196630 IBO196630 ILK196630 IVG196630 JFC196630 JOY196630 JYU196630 KIQ196630 KSM196630 LCI196630 LME196630 LWA196630 MFW196630 MPS196630 MZO196630 NJK196630 NTG196630 ODC196630 OMY196630 OWU196630 PGQ196630 PQM196630 QAI196630 QKE196630 QUA196630 RDW196630 RNS196630 RXO196630 SHK196630 SRG196630 TBC196630 TKY196630 TUU196630 UEQ196630 UOM196630 UYI196630 VIE196630 VSA196630 WBW196630 WLS196630 WVO196630 G262166 JC262166 SY262166 ACU262166 AMQ262166 AWM262166 BGI262166 BQE262166 CAA262166 CJW262166 CTS262166 DDO262166 DNK262166 DXG262166 EHC262166 EQY262166 FAU262166 FKQ262166 FUM262166 GEI262166 GOE262166 GYA262166 HHW262166 HRS262166 IBO262166 ILK262166 IVG262166 JFC262166 JOY262166 JYU262166 KIQ262166 KSM262166 LCI262166 LME262166 LWA262166 MFW262166 MPS262166 MZO262166 NJK262166 NTG262166 ODC262166 OMY262166 OWU262166 PGQ262166 PQM262166 QAI262166 QKE262166 QUA262166 RDW262166 RNS262166 RXO262166 SHK262166 SRG262166 TBC262166 TKY262166 TUU262166 UEQ262166 UOM262166 UYI262166 VIE262166 VSA262166 WBW262166 WLS262166 WVO262166 G327702 JC327702 SY327702 ACU327702 AMQ327702 AWM327702 BGI327702 BQE327702 CAA327702 CJW327702 CTS327702 DDO327702 DNK327702 DXG327702 EHC327702 EQY327702 FAU327702 FKQ327702 FUM327702 GEI327702 GOE327702 GYA327702 HHW327702 HRS327702 IBO327702 ILK327702 IVG327702 JFC327702 JOY327702 JYU327702 KIQ327702 KSM327702 LCI327702 LME327702 LWA327702 MFW327702 MPS327702 MZO327702 NJK327702 NTG327702 ODC327702 OMY327702 OWU327702 PGQ327702 PQM327702 QAI327702 QKE327702 QUA327702 RDW327702 RNS327702 RXO327702 SHK327702 SRG327702 TBC327702 TKY327702 TUU327702 UEQ327702 UOM327702 UYI327702 VIE327702 VSA327702 WBW327702 WLS327702 WVO327702 G393238 JC393238 SY393238 ACU393238 AMQ393238 AWM393238 BGI393238 BQE393238 CAA393238 CJW393238 CTS393238 DDO393238 DNK393238 DXG393238 EHC393238 EQY393238 FAU393238 FKQ393238 FUM393238 GEI393238 GOE393238 GYA393238 HHW393238 HRS393238 IBO393238 ILK393238 IVG393238 JFC393238 JOY393238 JYU393238 KIQ393238 KSM393238 LCI393238 LME393238 LWA393238 MFW393238 MPS393238 MZO393238 NJK393238 NTG393238 ODC393238 OMY393238 OWU393238 PGQ393238 PQM393238 QAI393238 QKE393238 QUA393238 RDW393238 RNS393238 RXO393238 SHK393238 SRG393238 TBC393238 TKY393238 TUU393238 UEQ393238 UOM393238 UYI393238 VIE393238 VSA393238 WBW393238 WLS393238 WVO393238 G458774 JC458774 SY458774 ACU458774 AMQ458774 AWM458774 BGI458774 BQE458774 CAA458774 CJW458774 CTS458774 DDO458774 DNK458774 DXG458774 EHC458774 EQY458774 FAU458774 FKQ458774 FUM458774 GEI458774 GOE458774 GYA458774 HHW458774 HRS458774 IBO458774 ILK458774 IVG458774 JFC458774 JOY458774 JYU458774 KIQ458774 KSM458774 LCI458774 LME458774 LWA458774 MFW458774 MPS458774 MZO458774 NJK458774 NTG458774 ODC458774 OMY458774 OWU458774 PGQ458774 PQM458774 QAI458774 QKE458774 QUA458774 RDW458774 RNS458774 RXO458774 SHK458774 SRG458774 TBC458774 TKY458774 TUU458774 UEQ458774 UOM458774 UYI458774 VIE458774 VSA458774 WBW458774 WLS458774 WVO458774 G524310 JC524310 SY524310 ACU524310 AMQ524310 AWM524310 BGI524310 BQE524310 CAA524310 CJW524310 CTS524310 DDO524310 DNK524310 DXG524310 EHC524310 EQY524310 FAU524310 FKQ524310 FUM524310 GEI524310 GOE524310 GYA524310 HHW524310 HRS524310 IBO524310 ILK524310 IVG524310 JFC524310 JOY524310 JYU524310 KIQ524310 KSM524310 LCI524310 LME524310 LWA524310 MFW524310 MPS524310 MZO524310 NJK524310 NTG524310 ODC524310 OMY524310 OWU524310 PGQ524310 PQM524310 QAI524310 QKE524310 QUA524310 RDW524310 RNS524310 RXO524310 SHK524310 SRG524310 TBC524310 TKY524310 TUU524310 UEQ524310 UOM524310 UYI524310 VIE524310 VSA524310 WBW524310 WLS524310 WVO524310 G589846 JC589846 SY589846 ACU589846 AMQ589846 AWM589846 BGI589846 BQE589846 CAA589846 CJW589846 CTS589846 DDO589846 DNK589846 DXG589846 EHC589846 EQY589846 FAU589846 FKQ589846 FUM589846 GEI589846 GOE589846 GYA589846 HHW589846 HRS589846 IBO589846 ILK589846 IVG589846 JFC589846 JOY589846 JYU589846 KIQ589846 KSM589846 LCI589846 LME589846 LWA589846 MFW589846 MPS589846 MZO589846 NJK589846 NTG589846 ODC589846 OMY589846 OWU589846 PGQ589846 PQM589846 QAI589846 QKE589846 QUA589846 RDW589846 RNS589846 RXO589846 SHK589846 SRG589846 TBC589846 TKY589846 TUU589846 UEQ589846 UOM589846 UYI589846 VIE589846 VSA589846 WBW589846 WLS589846 WVO589846 G655382 JC655382 SY655382 ACU655382 AMQ655382 AWM655382 BGI655382 BQE655382 CAA655382 CJW655382 CTS655382 DDO655382 DNK655382 DXG655382 EHC655382 EQY655382 FAU655382 FKQ655382 FUM655382 GEI655382 GOE655382 GYA655382 HHW655382 HRS655382 IBO655382 ILK655382 IVG655382 JFC655382 JOY655382 JYU655382 KIQ655382 KSM655382 LCI655382 LME655382 LWA655382 MFW655382 MPS655382 MZO655382 NJK655382 NTG655382 ODC655382 OMY655382 OWU655382 PGQ655382 PQM655382 QAI655382 QKE655382 QUA655382 RDW655382 RNS655382 RXO655382 SHK655382 SRG655382 TBC655382 TKY655382 TUU655382 UEQ655382 UOM655382 UYI655382 VIE655382 VSA655382 WBW655382 WLS655382 WVO655382 G720918 JC720918 SY720918 ACU720918 AMQ720918 AWM720918 BGI720918 BQE720918 CAA720918 CJW720918 CTS720918 DDO720918 DNK720918 DXG720918 EHC720918 EQY720918 FAU720918 FKQ720918 FUM720918 GEI720918 GOE720918 GYA720918 HHW720918 HRS720918 IBO720918 ILK720918 IVG720918 JFC720918 JOY720918 JYU720918 KIQ720918 KSM720918 LCI720918 LME720918 LWA720918 MFW720918 MPS720918 MZO720918 NJK720918 NTG720918 ODC720918 OMY720918 OWU720918 PGQ720918 PQM720918 QAI720918 QKE720918 QUA720918 RDW720918 RNS720918 RXO720918 SHK720918 SRG720918 TBC720918 TKY720918 TUU720918 UEQ720918 UOM720918 UYI720918 VIE720918 VSA720918 WBW720918 WLS720918 WVO720918 G786454 JC786454 SY786454 ACU786454 AMQ786454 AWM786454 BGI786454 BQE786454 CAA786454 CJW786454 CTS786454 DDO786454 DNK786454 DXG786454 EHC786454 EQY786454 FAU786454 FKQ786454 FUM786454 GEI786454 GOE786454 GYA786454 HHW786454 HRS786454 IBO786454 ILK786454 IVG786454 JFC786454 JOY786454 JYU786454 KIQ786454 KSM786454 LCI786454 LME786454 LWA786454 MFW786454 MPS786454 MZO786454 NJK786454 NTG786454 ODC786454 OMY786454 OWU786454 PGQ786454 PQM786454 QAI786454 QKE786454 QUA786454 RDW786454 RNS786454 RXO786454 SHK786454 SRG786454 TBC786454 TKY786454 TUU786454 UEQ786454 UOM786454 UYI786454 VIE786454 VSA786454 WBW786454 WLS786454 WVO786454 G851990 JC851990 SY851990 ACU851990 AMQ851990 AWM851990 BGI851990 BQE851990 CAA851990 CJW851990 CTS851990 DDO851990 DNK851990 DXG851990 EHC851990 EQY851990 FAU851990 FKQ851990 FUM851990 GEI851990 GOE851990 GYA851990 HHW851990 HRS851990 IBO851990 ILK851990 IVG851990 JFC851990 JOY851990 JYU851990 KIQ851990 KSM851990 LCI851990 LME851990 LWA851990 MFW851990 MPS851990 MZO851990 NJK851990 NTG851990 ODC851990 OMY851990 OWU851990 PGQ851990 PQM851990 QAI851990 QKE851990 QUA851990 RDW851990 RNS851990 RXO851990 SHK851990 SRG851990 TBC851990 TKY851990 TUU851990 UEQ851990 UOM851990 UYI851990 VIE851990 VSA851990 WBW851990 WLS851990 WVO851990 G917526 JC917526 SY917526 ACU917526 AMQ917526 AWM917526 BGI917526 BQE917526 CAA917526 CJW917526 CTS917526 DDO917526 DNK917526 DXG917526 EHC917526 EQY917526 FAU917526 FKQ917526 FUM917526 GEI917526 GOE917526 GYA917526 HHW917526 HRS917526 IBO917526 ILK917526 IVG917526 JFC917526 JOY917526 JYU917526 KIQ917526 KSM917526 LCI917526 LME917526 LWA917526 MFW917526 MPS917526 MZO917526 NJK917526 NTG917526 ODC917526 OMY917526 OWU917526 PGQ917526 PQM917526 QAI917526 QKE917526 QUA917526 RDW917526 RNS917526 RXO917526 SHK917526 SRG917526 TBC917526 TKY917526 TUU917526 UEQ917526 UOM917526 UYI917526 VIE917526 VSA917526 WBW917526 WLS917526 WVO917526 G983062 JC983062 SY983062 ACU983062 AMQ983062 AWM983062 BGI983062 BQE983062 CAA983062 CJW983062 CTS983062 DDO983062 DNK983062 DXG983062 EHC983062 EQY983062 FAU983062 FKQ983062 FUM983062 GEI983062 GOE983062 GYA983062 HHW983062 HRS983062 IBO983062 ILK983062 IVG983062 JFC983062 JOY983062 JYU983062 KIQ983062 KSM983062 LCI983062 LME983062 LWA983062 MFW983062 MPS983062 MZO983062 NJK983062 NTG983062 ODC983062 OMY983062 OWU983062 PGQ983062 PQM983062 QAI983062 QKE983062 QUA983062 RDW983062 RNS983062 RXO983062 SHK983062 SRG983062 TBC983062 TKY983062 TUU983062 UEQ983062 UOM983062 UYI983062 VIE983062 VSA983062 WBW983062 WLS983062">
      <formula1>$G$1:$G$4</formula1>
    </dataValidation>
    <dataValidation type="list" allowBlank="1" showInputMessage="1" showErrorMessage="1" sqref="WVM983062 JA17 SW17 ACS17 AMO17 AWK17 BGG17 BQC17 BZY17 CJU17 CTQ17 DDM17 DNI17 DXE17 EHA17 EQW17 FAS17 FKO17 FUK17 GEG17 GOC17 GXY17 HHU17 HRQ17 IBM17 ILI17 IVE17 JFA17 JOW17 JYS17 KIO17 KSK17 LCG17 LMC17 LVY17 MFU17 MPQ17 MZM17 NJI17 NTE17 ODA17 OMW17 OWS17 PGO17 PQK17 QAG17 QKC17 QTY17 RDU17 RNQ17 RXM17 SHI17 SRE17 TBA17 TKW17 TUS17 UEO17 UOK17 UYG17 VIC17 VRY17 WBU17 WLQ17 WVM17 E65558 JA65558 SW65558 ACS65558 AMO65558 AWK65558 BGG65558 BQC65558 BZY65558 CJU65558 CTQ65558 DDM65558 DNI65558 DXE65558 EHA65558 EQW65558 FAS65558 FKO65558 FUK65558 GEG65558 GOC65558 GXY65558 HHU65558 HRQ65558 IBM65558 ILI65558 IVE65558 JFA65558 JOW65558 JYS65558 KIO65558 KSK65558 LCG65558 LMC65558 LVY65558 MFU65558 MPQ65558 MZM65558 NJI65558 NTE65558 ODA65558 OMW65558 OWS65558 PGO65558 PQK65558 QAG65558 QKC65558 QTY65558 RDU65558 RNQ65558 RXM65558 SHI65558 SRE65558 TBA65558 TKW65558 TUS65558 UEO65558 UOK65558 UYG65558 VIC65558 VRY65558 WBU65558 WLQ65558 WVM65558 E131094 JA131094 SW131094 ACS131094 AMO131094 AWK131094 BGG131094 BQC131094 BZY131094 CJU131094 CTQ131094 DDM131094 DNI131094 DXE131094 EHA131094 EQW131094 FAS131094 FKO131094 FUK131094 GEG131094 GOC131094 GXY131094 HHU131094 HRQ131094 IBM131094 ILI131094 IVE131094 JFA131094 JOW131094 JYS131094 KIO131094 KSK131094 LCG131094 LMC131094 LVY131094 MFU131094 MPQ131094 MZM131094 NJI131094 NTE131094 ODA131094 OMW131094 OWS131094 PGO131094 PQK131094 QAG131094 QKC131094 QTY131094 RDU131094 RNQ131094 RXM131094 SHI131094 SRE131094 TBA131094 TKW131094 TUS131094 UEO131094 UOK131094 UYG131094 VIC131094 VRY131094 WBU131094 WLQ131094 WVM131094 E196630 JA196630 SW196630 ACS196630 AMO196630 AWK196630 BGG196630 BQC196630 BZY196630 CJU196630 CTQ196630 DDM196630 DNI196630 DXE196630 EHA196630 EQW196630 FAS196630 FKO196630 FUK196630 GEG196630 GOC196630 GXY196630 HHU196630 HRQ196630 IBM196630 ILI196630 IVE196630 JFA196630 JOW196630 JYS196630 KIO196630 KSK196630 LCG196630 LMC196630 LVY196630 MFU196630 MPQ196630 MZM196630 NJI196630 NTE196630 ODA196630 OMW196630 OWS196630 PGO196630 PQK196630 QAG196630 QKC196630 QTY196630 RDU196630 RNQ196630 RXM196630 SHI196630 SRE196630 TBA196630 TKW196630 TUS196630 UEO196630 UOK196630 UYG196630 VIC196630 VRY196630 WBU196630 WLQ196630 WVM196630 E262166 JA262166 SW262166 ACS262166 AMO262166 AWK262166 BGG262166 BQC262166 BZY262166 CJU262166 CTQ262166 DDM262166 DNI262166 DXE262166 EHA262166 EQW262166 FAS262166 FKO262166 FUK262166 GEG262166 GOC262166 GXY262166 HHU262166 HRQ262166 IBM262166 ILI262166 IVE262166 JFA262166 JOW262166 JYS262166 KIO262166 KSK262166 LCG262166 LMC262166 LVY262166 MFU262166 MPQ262166 MZM262166 NJI262166 NTE262166 ODA262166 OMW262166 OWS262166 PGO262166 PQK262166 QAG262166 QKC262166 QTY262166 RDU262166 RNQ262166 RXM262166 SHI262166 SRE262166 TBA262166 TKW262166 TUS262166 UEO262166 UOK262166 UYG262166 VIC262166 VRY262166 WBU262166 WLQ262166 WVM262166 E327702 JA327702 SW327702 ACS327702 AMO327702 AWK327702 BGG327702 BQC327702 BZY327702 CJU327702 CTQ327702 DDM327702 DNI327702 DXE327702 EHA327702 EQW327702 FAS327702 FKO327702 FUK327702 GEG327702 GOC327702 GXY327702 HHU327702 HRQ327702 IBM327702 ILI327702 IVE327702 JFA327702 JOW327702 JYS327702 KIO327702 KSK327702 LCG327702 LMC327702 LVY327702 MFU327702 MPQ327702 MZM327702 NJI327702 NTE327702 ODA327702 OMW327702 OWS327702 PGO327702 PQK327702 QAG327702 QKC327702 QTY327702 RDU327702 RNQ327702 RXM327702 SHI327702 SRE327702 TBA327702 TKW327702 TUS327702 UEO327702 UOK327702 UYG327702 VIC327702 VRY327702 WBU327702 WLQ327702 WVM327702 E393238 JA393238 SW393238 ACS393238 AMO393238 AWK393238 BGG393238 BQC393238 BZY393238 CJU393238 CTQ393238 DDM393238 DNI393238 DXE393238 EHA393238 EQW393238 FAS393238 FKO393238 FUK393238 GEG393238 GOC393238 GXY393238 HHU393238 HRQ393238 IBM393238 ILI393238 IVE393238 JFA393238 JOW393238 JYS393238 KIO393238 KSK393238 LCG393238 LMC393238 LVY393238 MFU393238 MPQ393238 MZM393238 NJI393238 NTE393238 ODA393238 OMW393238 OWS393238 PGO393238 PQK393238 QAG393238 QKC393238 QTY393238 RDU393238 RNQ393238 RXM393238 SHI393238 SRE393238 TBA393238 TKW393238 TUS393238 UEO393238 UOK393238 UYG393238 VIC393238 VRY393238 WBU393238 WLQ393238 WVM393238 E458774 JA458774 SW458774 ACS458774 AMO458774 AWK458774 BGG458774 BQC458774 BZY458774 CJU458774 CTQ458774 DDM458774 DNI458774 DXE458774 EHA458774 EQW458774 FAS458774 FKO458774 FUK458774 GEG458774 GOC458774 GXY458774 HHU458774 HRQ458774 IBM458774 ILI458774 IVE458774 JFA458774 JOW458774 JYS458774 KIO458774 KSK458774 LCG458774 LMC458774 LVY458774 MFU458774 MPQ458774 MZM458774 NJI458774 NTE458774 ODA458774 OMW458774 OWS458774 PGO458774 PQK458774 QAG458774 QKC458774 QTY458774 RDU458774 RNQ458774 RXM458774 SHI458774 SRE458774 TBA458774 TKW458774 TUS458774 UEO458774 UOK458774 UYG458774 VIC458774 VRY458774 WBU458774 WLQ458774 WVM458774 E524310 JA524310 SW524310 ACS524310 AMO524310 AWK524310 BGG524310 BQC524310 BZY524310 CJU524310 CTQ524310 DDM524310 DNI524310 DXE524310 EHA524310 EQW524310 FAS524310 FKO524310 FUK524310 GEG524310 GOC524310 GXY524310 HHU524310 HRQ524310 IBM524310 ILI524310 IVE524310 JFA524310 JOW524310 JYS524310 KIO524310 KSK524310 LCG524310 LMC524310 LVY524310 MFU524310 MPQ524310 MZM524310 NJI524310 NTE524310 ODA524310 OMW524310 OWS524310 PGO524310 PQK524310 QAG524310 QKC524310 QTY524310 RDU524310 RNQ524310 RXM524310 SHI524310 SRE524310 TBA524310 TKW524310 TUS524310 UEO524310 UOK524310 UYG524310 VIC524310 VRY524310 WBU524310 WLQ524310 WVM524310 E589846 JA589846 SW589846 ACS589846 AMO589846 AWK589846 BGG589846 BQC589846 BZY589846 CJU589846 CTQ589846 DDM589846 DNI589846 DXE589846 EHA589846 EQW589846 FAS589846 FKO589846 FUK589846 GEG589846 GOC589846 GXY589846 HHU589846 HRQ589846 IBM589846 ILI589846 IVE589846 JFA589846 JOW589846 JYS589846 KIO589846 KSK589846 LCG589846 LMC589846 LVY589846 MFU589846 MPQ589846 MZM589846 NJI589846 NTE589846 ODA589846 OMW589846 OWS589846 PGO589846 PQK589846 QAG589846 QKC589846 QTY589846 RDU589846 RNQ589846 RXM589846 SHI589846 SRE589846 TBA589846 TKW589846 TUS589846 UEO589846 UOK589846 UYG589846 VIC589846 VRY589846 WBU589846 WLQ589846 WVM589846 E655382 JA655382 SW655382 ACS655382 AMO655382 AWK655382 BGG655382 BQC655382 BZY655382 CJU655382 CTQ655382 DDM655382 DNI655382 DXE655382 EHA655382 EQW655382 FAS655382 FKO655382 FUK655382 GEG655382 GOC655382 GXY655382 HHU655382 HRQ655382 IBM655382 ILI655382 IVE655382 JFA655382 JOW655382 JYS655382 KIO655382 KSK655382 LCG655382 LMC655382 LVY655382 MFU655382 MPQ655382 MZM655382 NJI655382 NTE655382 ODA655382 OMW655382 OWS655382 PGO655382 PQK655382 QAG655382 QKC655382 QTY655382 RDU655382 RNQ655382 RXM655382 SHI655382 SRE655382 TBA655382 TKW655382 TUS655382 UEO655382 UOK655382 UYG655382 VIC655382 VRY655382 WBU655382 WLQ655382 WVM655382 E720918 JA720918 SW720918 ACS720918 AMO720918 AWK720918 BGG720918 BQC720918 BZY720918 CJU720918 CTQ720918 DDM720918 DNI720918 DXE720918 EHA720918 EQW720918 FAS720918 FKO720918 FUK720918 GEG720918 GOC720918 GXY720918 HHU720918 HRQ720918 IBM720918 ILI720918 IVE720918 JFA720918 JOW720918 JYS720918 KIO720918 KSK720918 LCG720918 LMC720918 LVY720918 MFU720918 MPQ720918 MZM720918 NJI720918 NTE720918 ODA720918 OMW720918 OWS720918 PGO720918 PQK720918 QAG720918 QKC720918 QTY720918 RDU720918 RNQ720918 RXM720918 SHI720918 SRE720918 TBA720918 TKW720918 TUS720918 UEO720918 UOK720918 UYG720918 VIC720918 VRY720918 WBU720918 WLQ720918 WVM720918 E786454 JA786454 SW786454 ACS786454 AMO786454 AWK786454 BGG786454 BQC786454 BZY786454 CJU786454 CTQ786454 DDM786454 DNI786454 DXE786454 EHA786454 EQW786454 FAS786454 FKO786454 FUK786454 GEG786454 GOC786454 GXY786454 HHU786454 HRQ786454 IBM786454 ILI786454 IVE786454 JFA786454 JOW786454 JYS786454 KIO786454 KSK786454 LCG786454 LMC786454 LVY786454 MFU786454 MPQ786454 MZM786454 NJI786454 NTE786454 ODA786454 OMW786454 OWS786454 PGO786454 PQK786454 QAG786454 QKC786454 QTY786454 RDU786454 RNQ786454 RXM786454 SHI786454 SRE786454 TBA786454 TKW786454 TUS786454 UEO786454 UOK786454 UYG786454 VIC786454 VRY786454 WBU786454 WLQ786454 WVM786454 E851990 JA851990 SW851990 ACS851990 AMO851990 AWK851990 BGG851990 BQC851990 BZY851990 CJU851990 CTQ851990 DDM851990 DNI851990 DXE851990 EHA851990 EQW851990 FAS851990 FKO851990 FUK851990 GEG851990 GOC851990 GXY851990 HHU851990 HRQ851990 IBM851990 ILI851990 IVE851990 JFA851990 JOW851990 JYS851990 KIO851990 KSK851990 LCG851990 LMC851990 LVY851990 MFU851990 MPQ851990 MZM851990 NJI851990 NTE851990 ODA851990 OMW851990 OWS851990 PGO851990 PQK851990 QAG851990 QKC851990 QTY851990 RDU851990 RNQ851990 RXM851990 SHI851990 SRE851990 TBA851990 TKW851990 TUS851990 UEO851990 UOK851990 UYG851990 VIC851990 VRY851990 WBU851990 WLQ851990 WVM851990 E917526 JA917526 SW917526 ACS917526 AMO917526 AWK917526 BGG917526 BQC917526 BZY917526 CJU917526 CTQ917526 DDM917526 DNI917526 DXE917526 EHA917526 EQW917526 FAS917526 FKO917526 FUK917526 GEG917526 GOC917526 GXY917526 HHU917526 HRQ917526 IBM917526 ILI917526 IVE917526 JFA917526 JOW917526 JYS917526 KIO917526 KSK917526 LCG917526 LMC917526 LVY917526 MFU917526 MPQ917526 MZM917526 NJI917526 NTE917526 ODA917526 OMW917526 OWS917526 PGO917526 PQK917526 QAG917526 QKC917526 QTY917526 RDU917526 RNQ917526 RXM917526 SHI917526 SRE917526 TBA917526 TKW917526 TUS917526 UEO917526 UOK917526 UYG917526 VIC917526 VRY917526 WBU917526 WLQ917526 WVM917526 E983062 JA983062 SW983062 ACS983062 AMO983062 AWK983062 BGG983062 BQC983062 BZY983062 CJU983062 CTQ983062 DDM983062 DNI983062 DXE983062 EHA983062 EQW983062 FAS983062 FKO983062 FUK983062 GEG983062 GOC983062 GXY983062 HHU983062 HRQ983062 IBM983062 ILI983062 IVE983062 JFA983062 JOW983062 JYS983062 KIO983062 KSK983062 LCG983062 LMC983062 LVY983062 MFU983062 MPQ983062 MZM983062 NJI983062 NTE983062 ODA983062 OMW983062 OWS983062 PGO983062 PQK983062 QAG983062 QKC983062 QTY983062 RDU983062 RNQ983062 RXM983062 SHI983062 SRE983062 TBA983062 TKW983062 TUS983062 UEO983062 UOK983062 UYG983062 VIC983062 VRY983062 WBU983062 WLQ983062">
      <formula1>$E$1:$E$3</formula1>
    </dataValidation>
    <dataValidation type="list" allowBlank="1" showInputMessage="1" showErrorMessage="1" sqref="IX85:IX65541 ST85:ST65541 ACP85:ACP65541 AML85:AML65541 AWH85:AWH65541 BGD85:BGD65541 BPZ85:BPZ65541 BZV85:BZV65541 CJR85:CJR65541 CTN85:CTN65541 DDJ85:DDJ65541 DNF85:DNF65541 DXB85:DXB65541 EGX85:EGX65541 EQT85:EQT65541 FAP85:FAP65541 FKL85:FKL65541 FUH85:FUH65541 GED85:GED65541 GNZ85:GNZ65541 GXV85:GXV65541 HHR85:HHR65541 HRN85:HRN65541 IBJ85:IBJ65541 ILF85:ILF65541 IVB85:IVB65541 JEX85:JEX65541 JOT85:JOT65541 JYP85:JYP65541 KIL85:KIL65541 KSH85:KSH65541 LCD85:LCD65541 LLZ85:LLZ65541 LVV85:LVV65541 MFR85:MFR65541 MPN85:MPN65541 MZJ85:MZJ65541 NJF85:NJF65541 NTB85:NTB65541 OCX85:OCX65541 OMT85:OMT65541 OWP85:OWP65541 PGL85:PGL65541 PQH85:PQH65541 QAD85:QAD65541 QJZ85:QJZ65541 QTV85:QTV65541 RDR85:RDR65541 RNN85:RNN65541 RXJ85:RXJ65541 SHF85:SHF65541 SRB85:SRB65541 TAX85:TAX65541 TKT85:TKT65541 TUP85:TUP65541 UEL85:UEL65541 UOH85:UOH65541 UYD85:UYD65541 VHZ85:VHZ65541 VRV85:VRV65541 WBR85:WBR65541 WLN85:WLN65541 WVJ85:WVJ65541 WVJ983103 B65603:B131077 IX65603:IX131077 ST65603:ST131077 ACP65603:ACP131077 AML65603:AML131077 AWH65603:AWH131077 BGD65603:BGD131077 BPZ65603:BPZ131077 BZV65603:BZV131077 CJR65603:CJR131077 CTN65603:CTN131077 DDJ65603:DDJ131077 DNF65603:DNF131077 DXB65603:DXB131077 EGX65603:EGX131077 EQT65603:EQT131077 FAP65603:FAP131077 FKL65603:FKL131077 FUH65603:FUH131077 GED65603:GED131077 GNZ65603:GNZ131077 GXV65603:GXV131077 HHR65603:HHR131077 HRN65603:HRN131077 IBJ65603:IBJ131077 ILF65603:ILF131077 IVB65603:IVB131077 JEX65603:JEX131077 JOT65603:JOT131077 JYP65603:JYP131077 KIL65603:KIL131077 KSH65603:KSH131077 LCD65603:LCD131077 LLZ65603:LLZ131077 LVV65603:LVV131077 MFR65603:MFR131077 MPN65603:MPN131077 MZJ65603:MZJ131077 NJF65603:NJF131077 NTB65603:NTB131077 OCX65603:OCX131077 OMT65603:OMT131077 OWP65603:OWP131077 PGL65603:PGL131077 PQH65603:PQH131077 QAD65603:QAD131077 QJZ65603:QJZ131077 QTV65603:QTV131077 RDR65603:RDR131077 RNN65603:RNN131077 RXJ65603:RXJ131077 SHF65603:SHF131077 SRB65603:SRB131077 TAX65603:TAX131077 TKT65603:TKT131077 TUP65603:TUP131077 UEL65603:UEL131077 UOH65603:UOH131077 UYD65603:UYD131077 VHZ65603:VHZ131077 VRV65603:VRV131077 WBR65603:WBR131077 WLN65603:WLN131077 WVJ65603:WVJ131077 B131139:B196613 IX131139:IX196613 ST131139:ST196613 ACP131139:ACP196613 AML131139:AML196613 AWH131139:AWH196613 BGD131139:BGD196613 BPZ131139:BPZ196613 BZV131139:BZV196613 CJR131139:CJR196613 CTN131139:CTN196613 DDJ131139:DDJ196613 DNF131139:DNF196613 DXB131139:DXB196613 EGX131139:EGX196613 EQT131139:EQT196613 FAP131139:FAP196613 FKL131139:FKL196613 FUH131139:FUH196613 GED131139:GED196613 GNZ131139:GNZ196613 GXV131139:GXV196613 HHR131139:HHR196613 HRN131139:HRN196613 IBJ131139:IBJ196613 ILF131139:ILF196613 IVB131139:IVB196613 JEX131139:JEX196613 JOT131139:JOT196613 JYP131139:JYP196613 KIL131139:KIL196613 KSH131139:KSH196613 LCD131139:LCD196613 LLZ131139:LLZ196613 LVV131139:LVV196613 MFR131139:MFR196613 MPN131139:MPN196613 MZJ131139:MZJ196613 NJF131139:NJF196613 NTB131139:NTB196613 OCX131139:OCX196613 OMT131139:OMT196613 OWP131139:OWP196613 PGL131139:PGL196613 PQH131139:PQH196613 QAD131139:QAD196613 QJZ131139:QJZ196613 QTV131139:QTV196613 RDR131139:RDR196613 RNN131139:RNN196613 RXJ131139:RXJ196613 SHF131139:SHF196613 SRB131139:SRB196613 TAX131139:TAX196613 TKT131139:TKT196613 TUP131139:TUP196613 UEL131139:UEL196613 UOH131139:UOH196613 UYD131139:UYD196613 VHZ131139:VHZ196613 VRV131139:VRV196613 WBR131139:WBR196613 WLN131139:WLN196613 WVJ131139:WVJ196613 B196675:B262149 IX196675:IX262149 ST196675:ST262149 ACP196675:ACP262149 AML196675:AML262149 AWH196675:AWH262149 BGD196675:BGD262149 BPZ196675:BPZ262149 BZV196675:BZV262149 CJR196675:CJR262149 CTN196675:CTN262149 DDJ196675:DDJ262149 DNF196675:DNF262149 DXB196675:DXB262149 EGX196675:EGX262149 EQT196675:EQT262149 FAP196675:FAP262149 FKL196675:FKL262149 FUH196675:FUH262149 GED196675:GED262149 GNZ196675:GNZ262149 GXV196675:GXV262149 HHR196675:HHR262149 HRN196675:HRN262149 IBJ196675:IBJ262149 ILF196675:ILF262149 IVB196675:IVB262149 JEX196675:JEX262149 JOT196675:JOT262149 JYP196675:JYP262149 KIL196675:KIL262149 KSH196675:KSH262149 LCD196675:LCD262149 LLZ196675:LLZ262149 LVV196675:LVV262149 MFR196675:MFR262149 MPN196675:MPN262149 MZJ196675:MZJ262149 NJF196675:NJF262149 NTB196675:NTB262149 OCX196675:OCX262149 OMT196675:OMT262149 OWP196675:OWP262149 PGL196675:PGL262149 PQH196675:PQH262149 QAD196675:QAD262149 QJZ196675:QJZ262149 QTV196675:QTV262149 RDR196675:RDR262149 RNN196675:RNN262149 RXJ196675:RXJ262149 SHF196675:SHF262149 SRB196675:SRB262149 TAX196675:TAX262149 TKT196675:TKT262149 TUP196675:TUP262149 UEL196675:UEL262149 UOH196675:UOH262149 UYD196675:UYD262149 VHZ196675:VHZ262149 VRV196675:VRV262149 WBR196675:WBR262149 WLN196675:WLN262149 WVJ196675:WVJ262149 B262211:B327685 IX262211:IX327685 ST262211:ST327685 ACP262211:ACP327685 AML262211:AML327685 AWH262211:AWH327685 BGD262211:BGD327685 BPZ262211:BPZ327685 BZV262211:BZV327685 CJR262211:CJR327685 CTN262211:CTN327685 DDJ262211:DDJ327685 DNF262211:DNF327685 DXB262211:DXB327685 EGX262211:EGX327685 EQT262211:EQT327685 FAP262211:FAP327685 FKL262211:FKL327685 FUH262211:FUH327685 GED262211:GED327685 GNZ262211:GNZ327685 GXV262211:GXV327685 HHR262211:HHR327685 HRN262211:HRN327685 IBJ262211:IBJ327685 ILF262211:ILF327685 IVB262211:IVB327685 JEX262211:JEX327685 JOT262211:JOT327685 JYP262211:JYP327685 KIL262211:KIL327685 KSH262211:KSH327685 LCD262211:LCD327685 LLZ262211:LLZ327685 LVV262211:LVV327685 MFR262211:MFR327685 MPN262211:MPN327685 MZJ262211:MZJ327685 NJF262211:NJF327685 NTB262211:NTB327685 OCX262211:OCX327685 OMT262211:OMT327685 OWP262211:OWP327685 PGL262211:PGL327685 PQH262211:PQH327685 QAD262211:QAD327685 QJZ262211:QJZ327685 QTV262211:QTV327685 RDR262211:RDR327685 RNN262211:RNN327685 RXJ262211:RXJ327685 SHF262211:SHF327685 SRB262211:SRB327685 TAX262211:TAX327685 TKT262211:TKT327685 TUP262211:TUP327685 UEL262211:UEL327685 UOH262211:UOH327685 UYD262211:UYD327685 VHZ262211:VHZ327685 VRV262211:VRV327685 WBR262211:WBR327685 WLN262211:WLN327685 WVJ262211:WVJ327685 B327747:B393221 IX327747:IX393221 ST327747:ST393221 ACP327747:ACP393221 AML327747:AML393221 AWH327747:AWH393221 BGD327747:BGD393221 BPZ327747:BPZ393221 BZV327747:BZV393221 CJR327747:CJR393221 CTN327747:CTN393221 DDJ327747:DDJ393221 DNF327747:DNF393221 DXB327747:DXB393221 EGX327747:EGX393221 EQT327747:EQT393221 FAP327747:FAP393221 FKL327747:FKL393221 FUH327747:FUH393221 GED327747:GED393221 GNZ327747:GNZ393221 GXV327747:GXV393221 HHR327747:HHR393221 HRN327747:HRN393221 IBJ327747:IBJ393221 ILF327747:ILF393221 IVB327747:IVB393221 JEX327747:JEX393221 JOT327747:JOT393221 JYP327747:JYP393221 KIL327747:KIL393221 KSH327747:KSH393221 LCD327747:LCD393221 LLZ327747:LLZ393221 LVV327747:LVV393221 MFR327747:MFR393221 MPN327747:MPN393221 MZJ327747:MZJ393221 NJF327747:NJF393221 NTB327747:NTB393221 OCX327747:OCX393221 OMT327747:OMT393221 OWP327747:OWP393221 PGL327747:PGL393221 PQH327747:PQH393221 QAD327747:QAD393221 QJZ327747:QJZ393221 QTV327747:QTV393221 RDR327747:RDR393221 RNN327747:RNN393221 RXJ327747:RXJ393221 SHF327747:SHF393221 SRB327747:SRB393221 TAX327747:TAX393221 TKT327747:TKT393221 TUP327747:TUP393221 UEL327747:UEL393221 UOH327747:UOH393221 UYD327747:UYD393221 VHZ327747:VHZ393221 VRV327747:VRV393221 WBR327747:WBR393221 WLN327747:WLN393221 WVJ327747:WVJ393221 B393283:B458757 IX393283:IX458757 ST393283:ST458757 ACP393283:ACP458757 AML393283:AML458757 AWH393283:AWH458757 BGD393283:BGD458757 BPZ393283:BPZ458757 BZV393283:BZV458757 CJR393283:CJR458757 CTN393283:CTN458757 DDJ393283:DDJ458757 DNF393283:DNF458757 DXB393283:DXB458757 EGX393283:EGX458757 EQT393283:EQT458757 FAP393283:FAP458757 FKL393283:FKL458757 FUH393283:FUH458757 GED393283:GED458757 GNZ393283:GNZ458757 GXV393283:GXV458757 HHR393283:HHR458757 HRN393283:HRN458757 IBJ393283:IBJ458757 ILF393283:ILF458757 IVB393283:IVB458757 JEX393283:JEX458757 JOT393283:JOT458757 JYP393283:JYP458757 KIL393283:KIL458757 KSH393283:KSH458757 LCD393283:LCD458757 LLZ393283:LLZ458757 LVV393283:LVV458757 MFR393283:MFR458757 MPN393283:MPN458757 MZJ393283:MZJ458757 NJF393283:NJF458757 NTB393283:NTB458757 OCX393283:OCX458757 OMT393283:OMT458757 OWP393283:OWP458757 PGL393283:PGL458757 PQH393283:PQH458757 QAD393283:QAD458757 QJZ393283:QJZ458757 QTV393283:QTV458757 RDR393283:RDR458757 RNN393283:RNN458757 RXJ393283:RXJ458757 SHF393283:SHF458757 SRB393283:SRB458757 TAX393283:TAX458757 TKT393283:TKT458757 TUP393283:TUP458757 UEL393283:UEL458757 UOH393283:UOH458757 UYD393283:UYD458757 VHZ393283:VHZ458757 VRV393283:VRV458757 WBR393283:WBR458757 WLN393283:WLN458757 WVJ393283:WVJ458757 B458819:B524293 IX458819:IX524293 ST458819:ST524293 ACP458819:ACP524293 AML458819:AML524293 AWH458819:AWH524293 BGD458819:BGD524293 BPZ458819:BPZ524293 BZV458819:BZV524293 CJR458819:CJR524293 CTN458819:CTN524293 DDJ458819:DDJ524293 DNF458819:DNF524293 DXB458819:DXB524293 EGX458819:EGX524293 EQT458819:EQT524293 FAP458819:FAP524293 FKL458819:FKL524293 FUH458819:FUH524293 GED458819:GED524293 GNZ458819:GNZ524293 GXV458819:GXV524293 HHR458819:HHR524293 HRN458819:HRN524293 IBJ458819:IBJ524293 ILF458819:ILF524293 IVB458819:IVB524293 JEX458819:JEX524293 JOT458819:JOT524293 JYP458819:JYP524293 KIL458819:KIL524293 KSH458819:KSH524293 LCD458819:LCD524293 LLZ458819:LLZ524293 LVV458819:LVV524293 MFR458819:MFR524293 MPN458819:MPN524293 MZJ458819:MZJ524293 NJF458819:NJF524293 NTB458819:NTB524293 OCX458819:OCX524293 OMT458819:OMT524293 OWP458819:OWP524293 PGL458819:PGL524293 PQH458819:PQH524293 QAD458819:QAD524293 QJZ458819:QJZ524293 QTV458819:QTV524293 RDR458819:RDR524293 RNN458819:RNN524293 RXJ458819:RXJ524293 SHF458819:SHF524293 SRB458819:SRB524293 TAX458819:TAX524293 TKT458819:TKT524293 TUP458819:TUP524293 UEL458819:UEL524293 UOH458819:UOH524293 UYD458819:UYD524293 VHZ458819:VHZ524293 VRV458819:VRV524293 WBR458819:WBR524293 WLN458819:WLN524293 WVJ458819:WVJ524293 B524355:B589829 IX524355:IX589829 ST524355:ST589829 ACP524355:ACP589829 AML524355:AML589829 AWH524355:AWH589829 BGD524355:BGD589829 BPZ524355:BPZ589829 BZV524355:BZV589829 CJR524355:CJR589829 CTN524355:CTN589829 DDJ524355:DDJ589829 DNF524355:DNF589829 DXB524355:DXB589829 EGX524355:EGX589829 EQT524355:EQT589829 FAP524355:FAP589829 FKL524355:FKL589829 FUH524355:FUH589829 GED524355:GED589829 GNZ524355:GNZ589829 GXV524355:GXV589829 HHR524355:HHR589829 HRN524355:HRN589829 IBJ524355:IBJ589829 ILF524355:ILF589829 IVB524355:IVB589829 JEX524355:JEX589829 JOT524355:JOT589829 JYP524355:JYP589829 KIL524355:KIL589829 KSH524355:KSH589829 LCD524355:LCD589829 LLZ524355:LLZ589829 LVV524355:LVV589829 MFR524355:MFR589829 MPN524355:MPN589829 MZJ524355:MZJ589829 NJF524355:NJF589829 NTB524355:NTB589829 OCX524355:OCX589829 OMT524355:OMT589829 OWP524355:OWP589829 PGL524355:PGL589829 PQH524355:PQH589829 QAD524355:QAD589829 QJZ524355:QJZ589829 QTV524355:QTV589829 RDR524355:RDR589829 RNN524355:RNN589829 RXJ524355:RXJ589829 SHF524355:SHF589829 SRB524355:SRB589829 TAX524355:TAX589829 TKT524355:TKT589829 TUP524355:TUP589829 UEL524355:UEL589829 UOH524355:UOH589829 UYD524355:UYD589829 VHZ524355:VHZ589829 VRV524355:VRV589829 WBR524355:WBR589829 WLN524355:WLN589829 WVJ524355:WVJ589829 B589891:B655365 IX589891:IX655365 ST589891:ST655365 ACP589891:ACP655365 AML589891:AML655365 AWH589891:AWH655365 BGD589891:BGD655365 BPZ589891:BPZ655365 BZV589891:BZV655365 CJR589891:CJR655365 CTN589891:CTN655365 DDJ589891:DDJ655365 DNF589891:DNF655365 DXB589891:DXB655365 EGX589891:EGX655365 EQT589891:EQT655365 FAP589891:FAP655365 FKL589891:FKL655365 FUH589891:FUH655365 GED589891:GED655365 GNZ589891:GNZ655365 GXV589891:GXV655365 HHR589891:HHR655365 HRN589891:HRN655365 IBJ589891:IBJ655365 ILF589891:ILF655365 IVB589891:IVB655365 JEX589891:JEX655365 JOT589891:JOT655365 JYP589891:JYP655365 KIL589891:KIL655365 KSH589891:KSH655365 LCD589891:LCD655365 LLZ589891:LLZ655365 LVV589891:LVV655365 MFR589891:MFR655365 MPN589891:MPN655365 MZJ589891:MZJ655365 NJF589891:NJF655365 NTB589891:NTB655365 OCX589891:OCX655365 OMT589891:OMT655365 OWP589891:OWP655365 PGL589891:PGL655365 PQH589891:PQH655365 QAD589891:QAD655365 QJZ589891:QJZ655365 QTV589891:QTV655365 RDR589891:RDR655365 RNN589891:RNN655365 RXJ589891:RXJ655365 SHF589891:SHF655365 SRB589891:SRB655365 TAX589891:TAX655365 TKT589891:TKT655365 TUP589891:TUP655365 UEL589891:UEL655365 UOH589891:UOH655365 UYD589891:UYD655365 VHZ589891:VHZ655365 VRV589891:VRV655365 WBR589891:WBR655365 WLN589891:WLN655365 WVJ589891:WVJ655365 B655427:B720901 IX655427:IX720901 ST655427:ST720901 ACP655427:ACP720901 AML655427:AML720901 AWH655427:AWH720901 BGD655427:BGD720901 BPZ655427:BPZ720901 BZV655427:BZV720901 CJR655427:CJR720901 CTN655427:CTN720901 DDJ655427:DDJ720901 DNF655427:DNF720901 DXB655427:DXB720901 EGX655427:EGX720901 EQT655427:EQT720901 FAP655427:FAP720901 FKL655427:FKL720901 FUH655427:FUH720901 GED655427:GED720901 GNZ655427:GNZ720901 GXV655427:GXV720901 HHR655427:HHR720901 HRN655427:HRN720901 IBJ655427:IBJ720901 ILF655427:ILF720901 IVB655427:IVB720901 JEX655427:JEX720901 JOT655427:JOT720901 JYP655427:JYP720901 KIL655427:KIL720901 KSH655427:KSH720901 LCD655427:LCD720901 LLZ655427:LLZ720901 LVV655427:LVV720901 MFR655427:MFR720901 MPN655427:MPN720901 MZJ655427:MZJ720901 NJF655427:NJF720901 NTB655427:NTB720901 OCX655427:OCX720901 OMT655427:OMT720901 OWP655427:OWP720901 PGL655427:PGL720901 PQH655427:PQH720901 QAD655427:QAD720901 QJZ655427:QJZ720901 QTV655427:QTV720901 RDR655427:RDR720901 RNN655427:RNN720901 RXJ655427:RXJ720901 SHF655427:SHF720901 SRB655427:SRB720901 TAX655427:TAX720901 TKT655427:TKT720901 TUP655427:TUP720901 UEL655427:UEL720901 UOH655427:UOH720901 UYD655427:UYD720901 VHZ655427:VHZ720901 VRV655427:VRV720901 WBR655427:WBR720901 WLN655427:WLN720901 WVJ655427:WVJ720901 B720963:B786437 IX720963:IX786437 ST720963:ST786437 ACP720963:ACP786437 AML720963:AML786437 AWH720963:AWH786437 BGD720963:BGD786437 BPZ720963:BPZ786437 BZV720963:BZV786437 CJR720963:CJR786437 CTN720963:CTN786437 DDJ720963:DDJ786437 DNF720963:DNF786437 DXB720963:DXB786437 EGX720963:EGX786437 EQT720963:EQT786437 FAP720963:FAP786437 FKL720963:FKL786437 FUH720963:FUH786437 GED720963:GED786437 GNZ720963:GNZ786437 GXV720963:GXV786437 HHR720963:HHR786437 HRN720963:HRN786437 IBJ720963:IBJ786437 ILF720963:ILF786437 IVB720963:IVB786437 JEX720963:JEX786437 JOT720963:JOT786437 JYP720963:JYP786437 KIL720963:KIL786437 KSH720963:KSH786437 LCD720963:LCD786437 LLZ720963:LLZ786437 LVV720963:LVV786437 MFR720963:MFR786437 MPN720963:MPN786437 MZJ720963:MZJ786437 NJF720963:NJF786437 NTB720963:NTB786437 OCX720963:OCX786437 OMT720963:OMT786437 OWP720963:OWP786437 PGL720963:PGL786437 PQH720963:PQH786437 QAD720963:QAD786437 QJZ720963:QJZ786437 QTV720963:QTV786437 RDR720963:RDR786437 RNN720963:RNN786437 RXJ720963:RXJ786437 SHF720963:SHF786437 SRB720963:SRB786437 TAX720963:TAX786437 TKT720963:TKT786437 TUP720963:TUP786437 UEL720963:UEL786437 UOH720963:UOH786437 UYD720963:UYD786437 VHZ720963:VHZ786437 VRV720963:VRV786437 WBR720963:WBR786437 WLN720963:WLN786437 WVJ720963:WVJ786437 B786499:B851973 IX786499:IX851973 ST786499:ST851973 ACP786499:ACP851973 AML786499:AML851973 AWH786499:AWH851973 BGD786499:BGD851973 BPZ786499:BPZ851973 BZV786499:BZV851973 CJR786499:CJR851973 CTN786499:CTN851973 DDJ786499:DDJ851973 DNF786499:DNF851973 DXB786499:DXB851973 EGX786499:EGX851973 EQT786499:EQT851973 FAP786499:FAP851973 FKL786499:FKL851973 FUH786499:FUH851973 GED786499:GED851973 GNZ786499:GNZ851973 GXV786499:GXV851973 HHR786499:HHR851973 HRN786499:HRN851973 IBJ786499:IBJ851973 ILF786499:ILF851973 IVB786499:IVB851973 JEX786499:JEX851973 JOT786499:JOT851973 JYP786499:JYP851973 KIL786499:KIL851973 KSH786499:KSH851973 LCD786499:LCD851973 LLZ786499:LLZ851973 LVV786499:LVV851973 MFR786499:MFR851973 MPN786499:MPN851973 MZJ786499:MZJ851973 NJF786499:NJF851973 NTB786499:NTB851973 OCX786499:OCX851973 OMT786499:OMT851973 OWP786499:OWP851973 PGL786499:PGL851973 PQH786499:PQH851973 QAD786499:QAD851973 QJZ786499:QJZ851973 QTV786499:QTV851973 RDR786499:RDR851973 RNN786499:RNN851973 RXJ786499:RXJ851973 SHF786499:SHF851973 SRB786499:SRB851973 TAX786499:TAX851973 TKT786499:TKT851973 TUP786499:TUP851973 UEL786499:UEL851973 UOH786499:UOH851973 UYD786499:UYD851973 VHZ786499:VHZ851973 VRV786499:VRV851973 WBR786499:WBR851973 WLN786499:WLN851973 WVJ786499:WVJ851973 B852035:B917509 IX852035:IX917509 ST852035:ST917509 ACP852035:ACP917509 AML852035:AML917509 AWH852035:AWH917509 BGD852035:BGD917509 BPZ852035:BPZ917509 BZV852035:BZV917509 CJR852035:CJR917509 CTN852035:CTN917509 DDJ852035:DDJ917509 DNF852035:DNF917509 DXB852035:DXB917509 EGX852035:EGX917509 EQT852035:EQT917509 FAP852035:FAP917509 FKL852035:FKL917509 FUH852035:FUH917509 GED852035:GED917509 GNZ852035:GNZ917509 GXV852035:GXV917509 HHR852035:HHR917509 HRN852035:HRN917509 IBJ852035:IBJ917509 ILF852035:ILF917509 IVB852035:IVB917509 JEX852035:JEX917509 JOT852035:JOT917509 JYP852035:JYP917509 KIL852035:KIL917509 KSH852035:KSH917509 LCD852035:LCD917509 LLZ852035:LLZ917509 LVV852035:LVV917509 MFR852035:MFR917509 MPN852035:MPN917509 MZJ852035:MZJ917509 NJF852035:NJF917509 NTB852035:NTB917509 OCX852035:OCX917509 OMT852035:OMT917509 OWP852035:OWP917509 PGL852035:PGL917509 PQH852035:PQH917509 QAD852035:QAD917509 QJZ852035:QJZ917509 QTV852035:QTV917509 RDR852035:RDR917509 RNN852035:RNN917509 RXJ852035:RXJ917509 SHF852035:SHF917509 SRB852035:SRB917509 TAX852035:TAX917509 TKT852035:TKT917509 TUP852035:TUP917509 UEL852035:UEL917509 UOH852035:UOH917509 UYD852035:UYD917509 VHZ852035:VHZ917509 VRV852035:VRV917509 WBR852035:WBR917509 WLN852035:WLN917509 WVJ852035:WVJ917509 B917571:B983045 IX917571:IX983045 ST917571:ST983045 ACP917571:ACP983045 AML917571:AML983045 AWH917571:AWH983045 BGD917571:BGD983045 BPZ917571:BPZ983045 BZV917571:BZV983045 CJR917571:CJR983045 CTN917571:CTN983045 DDJ917571:DDJ983045 DNF917571:DNF983045 DXB917571:DXB983045 EGX917571:EGX983045 EQT917571:EQT983045 FAP917571:FAP983045 FKL917571:FKL983045 FUH917571:FUH983045 GED917571:GED983045 GNZ917571:GNZ983045 GXV917571:GXV983045 HHR917571:HHR983045 HRN917571:HRN983045 IBJ917571:IBJ983045 ILF917571:ILF983045 IVB917571:IVB983045 JEX917571:JEX983045 JOT917571:JOT983045 JYP917571:JYP983045 KIL917571:KIL983045 KSH917571:KSH983045 LCD917571:LCD983045 LLZ917571:LLZ983045 LVV917571:LVV983045 MFR917571:MFR983045 MPN917571:MPN983045 MZJ917571:MZJ983045 NJF917571:NJF983045 NTB917571:NTB983045 OCX917571:OCX983045 OMT917571:OMT983045 OWP917571:OWP983045 PGL917571:PGL983045 PQH917571:PQH983045 QAD917571:QAD983045 QJZ917571:QJZ983045 QTV917571:QTV983045 RDR917571:RDR983045 RNN917571:RNN983045 RXJ917571:RXJ983045 SHF917571:SHF983045 SRB917571:SRB983045 TAX917571:TAX983045 TKT917571:TKT983045 TUP917571:TUP983045 UEL917571:UEL983045 UOH917571:UOH983045 UYD917571:UYD983045 VHZ917571:VHZ983045 VRV917571:VRV983045 WBR917571:WBR983045 WLN917571:WLN983045 WVJ917571:WVJ983045 B983107:B1048576 IX983107:IX1048576 ST983107:ST1048576 ACP983107:ACP1048576 AML983107:AML1048576 AWH983107:AWH1048576 BGD983107:BGD1048576 BPZ983107:BPZ1048576 BZV983107:BZV1048576 CJR983107:CJR1048576 CTN983107:CTN1048576 DDJ983107:DDJ1048576 DNF983107:DNF1048576 DXB983107:DXB1048576 EGX983107:EGX1048576 EQT983107:EQT1048576 FAP983107:FAP1048576 FKL983107:FKL1048576 FUH983107:FUH1048576 GED983107:GED1048576 GNZ983107:GNZ1048576 GXV983107:GXV1048576 HHR983107:HHR1048576 HRN983107:HRN1048576 IBJ983107:IBJ1048576 ILF983107:ILF1048576 IVB983107:IVB1048576 JEX983107:JEX1048576 JOT983107:JOT1048576 JYP983107:JYP1048576 KIL983107:KIL1048576 KSH983107:KSH1048576 LCD983107:LCD1048576 LLZ983107:LLZ1048576 LVV983107:LVV1048576 MFR983107:MFR1048576 MPN983107:MPN1048576 MZJ983107:MZJ1048576 NJF983107:NJF1048576 NTB983107:NTB1048576 OCX983107:OCX1048576 OMT983107:OMT1048576 OWP983107:OWP1048576 PGL983107:PGL1048576 PQH983107:PQH1048576 QAD983107:QAD1048576 QJZ983107:QJZ1048576 QTV983107:QTV1048576 RDR983107:RDR1048576 RNN983107:RNN1048576 RXJ983107:RXJ1048576 SHF983107:SHF1048576 SRB983107:SRB1048576 TAX983107:TAX1048576 TKT983107:TKT1048576 TUP983107:TUP1048576 UEL983107:UEL1048576 UOH983107:UOH1048576 UYD983107:UYD1048576 VHZ983107:VHZ1048576 VRV983107:VRV1048576 WBR983107:WBR1048576 WLN983107:WLN1048576 WVJ983107:WVJ1048576 B63 IX63 ST63 ACP63 AML63 AWH63 BGD63 BPZ63 BZV63 CJR63 CTN63 DDJ63 DNF63 DXB63 EGX63 EQT63 FAP63 FKL63 FUH63 GED63 GNZ63 GXV63 HHR63 HRN63 IBJ63 ILF63 IVB63 JEX63 JOT63 JYP63 KIL63 KSH63 LCD63 LLZ63 LVV63 MFR63 MPN63 MZJ63 NJF63 NTB63 OCX63 OMT63 OWP63 PGL63 PQH63 QAD63 QJZ63 QTV63 RDR63 RNN63 RXJ63 SHF63 SRB63 TAX63 TKT63 TUP63 UEL63 UOH63 UYD63 VHZ63 VRV63 WBR63 WLN63 WVJ63 B65599 IX65599 ST65599 ACP65599 AML65599 AWH65599 BGD65599 BPZ65599 BZV65599 CJR65599 CTN65599 DDJ65599 DNF65599 DXB65599 EGX65599 EQT65599 FAP65599 FKL65599 FUH65599 GED65599 GNZ65599 GXV65599 HHR65599 HRN65599 IBJ65599 ILF65599 IVB65599 JEX65599 JOT65599 JYP65599 KIL65599 KSH65599 LCD65599 LLZ65599 LVV65599 MFR65599 MPN65599 MZJ65599 NJF65599 NTB65599 OCX65599 OMT65599 OWP65599 PGL65599 PQH65599 QAD65599 QJZ65599 QTV65599 RDR65599 RNN65599 RXJ65599 SHF65599 SRB65599 TAX65599 TKT65599 TUP65599 UEL65599 UOH65599 UYD65599 VHZ65599 VRV65599 WBR65599 WLN65599 WVJ65599 B131135 IX131135 ST131135 ACP131135 AML131135 AWH131135 BGD131135 BPZ131135 BZV131135 CJR131135 CTN131135 DDJ131135 DNF131135 DXB131135 EGX131135 EQT131135 FAP131135 FKL131135 FUH131135 GED131135 GNZ131135 GXV131135 HHR131135 HRN131135 IBJ131135 ILF131135 IVB131135 JEX131135 JOT131135 JYP131135 KIL131135 KSH131135 LCD131135 LLZ131135 LVV131135 MFR131135 MPN131135 MZJ131135 NJF131135 NTB131135 OCX131135 OMT131135 OWP131135 PGL131135 PQH131135 QAD131135 QJZ131135 QTV131135 RDR131135 RNN131135 RXJ131135 SHF131135 SRB131135 TAX131135 TKT131135 TUP131135 UEL131135 UOH131135 UYD131135 VHZ131135 VRV131135 WBR131135 WLN131135 WVJ131135 B196671 IX196671 ST196671 ACP196671 AML196671 AWH196671 BGD196671 BPZ196671 BZV196671 CJR196671 CTN196671 DDJ196671 DNF196671 DXB196671 EGX196671 EQT196671 FAP196671 FKL196671 FUH196671 GED196671 GNZ196671 GXV196671 HHR196671 HRN196671 IBJ196671 ILF196671 IVB196671 JEX196671 JOT196671 JYP196671 KIL196671 KSH196671 LCD196671 LLZ196671 LVV196671 MFR196671 MPN196671 MZJ196671 NJF196671 NTB196671 OCX196671 OMT196671 OWP196671 PGL196671 PQH196671 QAD196671 QJZ196671 QTV196671 RDR196671 RNN196671 RXJ196671 SHF196671 SRB196671 TAX196671 TKT196671 TUP196671 UEL196671 UOH196671 UYD196671 VHZ196671 VRV196671 WBR196671 WLN196671 WVJ196671 B262207 IX262207 ST262207 ACP262207 AML262207 AWH262207 BGD262207 BPZ262207 BZV262207 CJR262207 CTN262207 DDJ262207 DNF262207 DXB262207 EGX262207 EQT262207 FAP262207 FKL262207 FUH262207 GED262207 GNZ262207 GXV262207 HHR262207 HRN262207 IBJ262207 ILF262207 IVB262207 JEX262207 JOT262207 JYP262207 KIL262207 KSH262207 LCD262207 LLZ262207 LVV262207 MFR262207 MPN262207 MZJ262207 NJF262207 NTB262207 OCX262207 OMT262207 OWP262207 PGL262207 PQH262207 QAD262207 QJZ262207 QTV262207 RDR262207 RNN262207 RXJ262207 SHF262207 SRB262207 TAX262207 TKT262207 TUP262207 UEL262207 UOH262207 UYD262207 VHZ262207 VRV262207 WBR262207 WLN262207 WVJ262207 B327743 IX327743 ST327743 ACP327743 AML327743 AWH327743 BGD327743 BPZ327743 BZV327743 CJR327743 CTN327743 DDJ327743 DNF327743 DXB327743 EGX327743 EQT327743 FAP327743 FKL327743 FUH327743 GED327743 GNZ327743 GXV327743 HHR327743 HRN327743 IBJ327743 ILF327743 IVB327743 JEX327743 JOT327743 JYP327743 KIL327743 KSH327743 LCD327743 LLZ327743 LVV327743 MFR327743 MPN327743 MZJ327743 NJF327743 NTB327743 OCX327743 OMT327743 OWP327743 PGL327743 PQH327743 QAD327743 QJZ327743 QTV327743 RDR327743 RNN327743 RXJ327743 SHF327743 SRB327743 TAX327743 TKT327743 TUP327743 UEL327743 UOH327743 UYD327743 VHZ327743 VRV327743 WBR327743 WLN327743 WVJ327743 B393279 IX393279 ST393279 ACP393279 AML393279 AWH393279 BGD393279 BPZ393279 BZV393279 CJR393279 CTN393279 DDJ393279 DNF393279 DXB393279 EGX393279 EQT393279 FAP393279 FKL393279 FUH393279 GED393279 GNZ393279 GXV393279 HHR393279 HRN393279 IBJ393279 ILF393279 IVB393279 JEX393279 JOT393279 JYP393279 KIL393279 KSH393279 LCD393279 LLZ393279 LVV393279 MFR393279 MPN393279 MZJ393279 NJF393279 NTB393279 OCX393279 OMT393279 OWP393279 PGL393279 PQH393279 QAD393279 QJZ393279 QTV393279 RDR393279 RNN393279 RXJ393279 SHF393279 SRB393279 TAX393279 TKT393279 TUP393279 UEL393279 UOH393279 UYD393279 VHZ393279 VRV393279 WBR393279 WLN393279 WVJ393279 B458815 IX458815 ST458815 ACP458815 AML458815 AWH458815 BGD458815 BPZ458815 BZV458815 CJR458815 CTN458815 DDJ458815 DNF458815 DXB458815 EGX458815 EQT458815 FAP458815 FKL458815 FUH458815 GED458815 GNZ458815 GXV458815 HHR458815 HRN458815 IBJ458815 ILF458815 IVB458815 JEX458815 JOT458815 JYP458815 KIL458815 KSH458815 LCD458815 LLZ458815 LVV458815 MFR458815 MPN458815 MZJ458815 NJF458815 NTB458815 OCX458815 OMT458815 OWP458815 PGL458815 PQH458815 QAD458815 QJZ458815 QTV458815 RDR458815 RNN458815 RXJ458815 SHF458815 SRB458815 TAX458815 TKT458815 TUP458815 UEL458815 UOH458815 UYD458815 VHZ458815 VRV458815 WBR458815 WLN458815 WVJ458815 B524351 IX524351 ST524351 ACP524351 AML524351 AWH524351 BGD524351 BPZ524351 BZV524351 CJR524351 CTN524351 DDJ524351 DNF524351 DXB524351 EGX524351 EQT524351 FAP524351 FKL524351 FUH524351 GED524351 GNZ524351 GXV524351 HHR524351 HRN524351 IBJ524351 ILF524351 IVB524351 JEX524351 JOT524351 JYP524351 KIL524351 KSH524351 LCD524351 LLZ524351 LVV524351 MFR524351 MPN524351 MZJ524351 NJF524351 NTB524351 OCX524351 OMT524351 OWP524351 PGL524351 PQH524351 QAD524351 QJZ524351 QTV524351 RDR524351 RNN524351 RXJ524351 SHF524351 SRB524351 TAX524351 TKT524351 TUP524351 UEL524351 UOH524351 UYD524351 VHZ524351 VRV524351 WBR524351 WLN524351 WVJ524351 B589887 IX589887 ST589887 ACP589887 AML589887 AWH589887 BGD589887 BPZ589887 BZV589887 CJR589887 CTN589887 DDJ589887 DNF589887 DXB589887 EGX589887 EQT589887 FAP589887 FKL589887 FUH589887 GED589887 GNZ589887 GXV589887 HHR589887 HRN589887 IBJ589887 ILF589887 IVB589887 JEX589887 JOT589887 JYP589887 KIL589887 KSH589887 LCD589887 LLZ589887 LVV589887 MFR589887 MPN589887 MZJ589887 NJF589887 NTB589887 OCX589887 OMT589887 OWP589887 PGL589887 PQH589887 QAD589887 QJZ589887 QTV589887 RDR589887 RNN589887 RXJ589887 SHF589887 SRB589887 TAX589887 TKT589887 TUP589887 UEL589887 UOH589887 UYD589887 VHZ589887 VRV589887 WBR589887 WLN589887 WVJ589887 B655423 IX655423 ST655423 ACP655423 AML655423 AWH655423 BGD655423 BPZ655423 BZV655423 CJR655423 CTN655423 DDJ655423 DNF655423 DXB655423 EGX655423 EQT655423 FAP655423 FKL655423 FUH655423 GED655423 GNZ655423 GXV655423 HHR655423 HRN655423 IBJ655423 ILF655423 IVB655423 JEX655423 JOT655423 JYP655423 KIL655423 KSH655423 LCD655423 LLZ655423 LVV655423 MFR655423 MPN655423 MZJ655423 NJF655423 NTB655423 OCX655423 OMT655423 OWP655423 PGL655423 PQH655423 QAD655423 QJZ655423 QTV655423 RDR655423 RNN655423 RXJ655423 SHF655423 SRB655423 TAX655423 TKT655423 TUP655423 UEL655423 UOH655423 UYD655423 VHZ655423 VRV655423 WBR655423 WLN655423 WVJ655423 B720959 IX720959 ST720959 ACP720959 AML720959 AWH720959 BGD720959 BPZ720959 BZV720959 CJR720959 CTN720959 DDJ720959 DNF720959 DXB720959 EGX720959 EQT720959 FAP720959 FKL720959 FUH720959 GED720959 GNZ720959 GXV720959 HHR720959 HRN720959 IBJ720959 ILF720959 IVB720959 JEX720959 JOT720959 JYP720959 KIL720959 KSH720959 LCD720959 LLZ720959 LVV720959 MFR720959 MPN720959 MZJ720959 NJF720959 NTB720959 OCX720959 OMT720959 OWP720959 PGL720959 PQH720959 QAD720959 QJZ720959 QTV720959 RDR720959 RNN720959 RXJ720959 SHF720959 SRB720959 TAX720959 TKT720959 TUP720959 UEL720959 UOH720959 UYD720959 VHZ720959 VRV720959 WBR720959 WLN720959 WVJ720959 B786495 IX786495 ST786495 ACP786495 AML786495 AWH786495 BGD786495 BPZ786495 BZV786495 CJR786495 CTN786495 DDJ786495 DNF786495 DXB786495 EGX786495 EQT786495 FAP786495 FKL786495 FUH786495 GED786495 GNZ786495 GXV786495 HHR786495 HRN786495 IBJ786495 ILF786495 IVB786495 JEX786495 JOT786495 JYP786495 KIL786495 KSH786495 LCD786495 LLZ786495 LVV786495 MFR786495 MPN786495 MZJ786495 NJF786495 NTB786495 OCX786495 OMT786495 OWP786495 PGL786495 PQH786495 QAD786495 QJZ786495 QTV786495 RDR786495 RNN786495 RXJ786495 SHF786495 SRB786495 TAX786495 TKT786495 TUP786495 UEL786495 UOH786495 UYD786495 VHZ786495 VRV786495 WBR786495 WLN786495 WVJ786495 B852031 IX852031 ST852031 ACP852031 AML852031 AWH852031 BGD852031 BPZ852031 BZV852031 CJR852031 CTN852031 DDJ852031 DNF852031 DXB852031 EGX852031 EQT852031 FAP852031 FKL852031 FUH852031 GED852031 GNZ852031 GXV852031 HHR852031 HRN852031 IBJ852031 ILF852031 IVB852031 JEX852031 JOT852031 JYP852031 KIL852031 KSH852031 LCD852031 LLZ852031 LVV852031 MFR852031 MPN852031 MZJ852031 NJF852031 NTB852031 OCX852031 OMT852031 OWP852031 PGL852031 PQH852031 QAD852031 QJZ852031 QTV852031 RDR852031 RNN852031 RXJ852031 SHF852031 SRB852031 TAX852031 TKT852031 TUP852031 UEL852031 UOH852031 UYD852031 VHZ852031 VRV852031 WBR852031 WLN852031 WVJ852031 B917567 IX917567 ST917567 ACP917567 AML917567 AWH917567 BGD917567 BPZ917567 BZV917567 CJR917567 CTN917567 DDJ917567 DNF917567 DXB917567 EGX917567 EQT917567 FAP917567 FKL917567 FUH917567 GED917567 GNZ917567 GXV917567 HHR917567 HRN917567 IBJ917567 ILF917567 IVB917567 JEX917567 JOT917567 JYP917567 KIL917567 KSH917567 LCD917567 LLZ917567 LVV917567 MFR917567 MPN917567 MZJ917567 NJF917567 NTB917567 OCX917567 OMT917567 OWP917567 PGL917567 PQH917567 QAD917567 QJZ917567 QTV917567 RDR917567 RNN917567 RXJ917567 SHF917567 SRB917567 TAX917567 TKT917567 TUP917567 UEL917567 UOH917567 UYD917567 VHZ917567 VRV917567 WBR917567 WLN917567 WVJ917567 B983103 IX983103 ST983103 ACP983103 AML983103 AWH983103 BGD983103 BPZ983103 BZV983103 CJR983103 CTN983103 DDJ983103 DNF983103 DXB983103 EGX983103 EQT983103 FAP983103 FKL983103 FUH983103 GED983103 GNZ983103 GXV983103 HHR983103 HRN983103 IBJ983103 ILF983103 IVB983103 JEX983103 JOT983103 JYP983103 KIL983103 KSH983103 LCD983103 LLZ983103 LVV983103 MFR983103 MPN983103 MZJ983103 NJF983103 NTB983103 OCX983103 OMT983103 OWP983103 PGL983103 PQH983103 QAD983103 QJZ983103 QTV983103 RDR983103 RNN983103 RXJ983103 SHF983103 SRB983103 TAX983103 TKT983103 TUP983103 UEL983103 UOH983103 UYD983103 VHZ983103 VRV983103 WBR983103 WLN983103 B85:B65541">
      <formula1>$B$1:$B$13</formula1>
    </dataValidation>
    <dataValidation type="list" allowBlank="1" showInputMessage="1" showErrorMessage="1" sqref="B46:B59 IX46:IX59 ST46:ST59 ACP46:ACP59 AML46:AML59 AWH46:AWH59 BGD46:BGD59 BPZ46:BPZ59 BZV46:BZV59 CJR46:CJR59 CTN46:CTN59 DDJ46:DDJ59 DNF46:DNF59 DXB46:DXB59 EGX46:EGX59 EQT46:EQT59 FAP46:FAP59 FKL46:FKL59 FUH46:FUH59 GED46:GED59 GNZ46:GNZ59 GXV46:GXV59 HHR46:HHR59 HRN46:HRN59 IBJ46:IBJ59 ILF46:ILF59 IVB46:IVB59 JEX46:JEX59 JOT46:JOT59 JYP46:JYP59 KIL46:KIL59 KSH46:KSH59 LCD46:LCD59 LLZ46:LLZ59 LVV46:LVV59 MFR46:MFR59 MPN46:MPN59 MZJ46:MZJ59 NJF46:NJF59 NTB46:NTB59 OCX46:OCX59 OMT46:OMT59 OWP46:OWP59 PGL46:PGL59 PQH46:PQH59 QAD46:QAD59 QJZ46:QJZ59 QTV46:QTV59 RDR46:RDR59 RNN46:RNN59 RXJ46:RXJ59 SHF46:SHF59 SRB46:SRB59 TAX46:TAX59 TKT46:TKT59 TUP46:TUP59 UEL46:UEL59 UOH46:UOH59 UYD46:UYD59 VHZ46:VHZ59 VRV46:VRV59 WBR46:WBR59 WLN46:WLN59 WVJ46:WVJ59 B65587:B65596 IX65587:IX65596 ST65587:ST65596 ACP65587:ACP65596 AML65587:AML65596 AWH65587:AWH65596 BGD65587:BGD65596 BPZ65587:BPZ65596 BZV65587:BZV65596 CJR65587:CJR65596 CTN65587:CTN65596 DDJ65587:DDJ65596 DNF65587:DNF65596 DXB65587:DXB65596 EGX65587:EGX65596 EQT65587:EQT65596 FAP65587:FAP65596 FKL65587:FKL65596 FUH65587:FUH65596 GED65587:GED65596 GNZ65587:GNZ65596 GXV65587:GXV65596 HHR65587:HHR65596 HRN65587:HRN65596 IBJ65587:IBJ65596 ILF65587:ILF65596 IVB65587:IVB65596 JEX65587:JEX65596 JOT65587:JOT65596 JYP65587:JYP65596 KIL65587:KIL65596 KSH65587:KSH65596 LCD65587:LCD65596 LLZ65587:LLZ65596 LVV65587:LVV65596 MFR65587:MFR65596 MPN65587:MPN65596 MZJ65587:MZJ65596 NJF65587:NJF65596 NTB65587:NTB65596 OCX65587:OCX65596 OMT65587:OMT65596 OWP65587:OWP65596 PGL65587:PGL65596 PQH65587:PQH65596 QAD65587:QAD65596 QJZ65587:QJZ65596 QTV65587:QTV65596 RDR65587:RDR65596 RNN65587:RNN65596 RXJ65587:RXJ65596 SHF65587:SHF65596 SRB65587:SRB65596 TAX65587:TAX65596 TKT65587:TKT65596 TUP65587:TUP65596 UEL65587:UEL65596 UOH65587:UOH65596 UYD65587:UYD65596 VHZ65587:VHZ65596 VRV65587:VRV65596 WBR65587:WBR65596 WLN65587:WLN65596 WVJ65587:WVJ65596 B131123:B131132 IX131123:IX131132 ST131123:ST131132 ACP131123:ACP131132 AML131123:AML131132 AWH131123:AWH131132 BGD131123:BGD131132 BPZ131123:BPZ131132 BZV131123:BZV131132 CJR131123:CJR131132 CTN131123:CTN131132 DDJ131123:DDJ131132 DNF131123:DNF131132 DXB131123:DXB131132 EGX131123:EGX131132 EQT131123:EQT131132 FAP131123:FAP131132 FKL131123:FKL131132 FUH131123:FUH131132 GED131123:GED131132 GNZ131123:GNZ131132 GXV131123:GXV131132 HHR131123:HHR131132 HRN131123:HRN131132 IBJ131123:IBJ131132 ILF131123:ILF131132 IVB131123:IVB131132 JEX131123:JEX131132 JOT131123:JOT131132 JYP131123:JYP131132 KIL131123:KIL131132 KSH131123:KSH131132 LCD131123:LCD131132 LLZ131123:LLZ131132 LVV131123:LVV131132 MFR131123:MFR131132 MPN131123:MPN131132 MZJ131123:MZJ131132 NJF131123:NJF131132 NTB131123:NTB131132 OCX131123:OCX131132 OMT131123:OMT131132 OWP131123:OWP131132 PGL131123:PGL131132 PQH131123:PQH131132 QAD131123:QAD131132 QJZ131123:QJZ131132 QTV131123:QTV131132 RDR131123:RDR131132 RNN131123:RNN131132 RXJ131123:RXJ131132 SHF131123:SHF131132 SRB131123:SRB131132 TAX131123:TAX131132 TKT131123:TKT131132 TUP131123:TUP131132 UEL131123:UEL131132 UOH131123:UOH131132 UYD131123:UYD131132 VHZ131123:VHZ131132 VRV131123:VRV131132 WBR131123:WBR131132 WLN131123:WLN131132 WVJ131123:WVJ131132 B196659:B196668 IX196659:IX196668 ST196659:ST196668 ACP196659:ACP196668 AML196659:AML196668 AWH196659:AWH196668 BGD196659:BGD196668 BPZ196659:BPZ196668 BZV196659:BZV196668 CJR196659:CJR196668 CTN196659:CTN196668 DDJ196659:DDJ196668 DNF196659:DNF196668 DXB196659:DXB196668 EGX196659:EGX196668 EQT196659:EQT196668 FAP196659:FAP196668 FKL196659:FKL196668 FUH196659:FUH196668 GED196659:GED196668 GNZ196659:GNZ196668 GXV196659:GXV196668 HHR196659:HHR196668 HRN196659:HRN196668 IBJ196659:IBJ196668 ILF196659:ILF196668 IVB196659:IVB196668 JEX196659:JEX196668 JOT196659:JOT196668 JYP196659:JYP196668 KIL196659:KIL196668 KSH196659:KSH196668 LCD196659:LCD196668 LLZ196659:LLZ196668 LVV196659:LVV196668 MFR196659:MFR196668 MPN196659:MPN196668 MZJ196659:MZJ196668 NJF196659:NJF196668 NTB196659:NTB196668 OCX196659:OCX196668 OMT196659:OMT196668 OWP196659:OWP196668 PGL196659:PGL196668 PQH196659:PQH196668 QAD196659:QAD196668 QJZ196659:QJZ196668 QTV196659:QTV196668 RDR196659:RDR196668 RNN196659:RNN196668 RXJ196659:RXJ196668 SHF196659:SHF196668 SRB196659:SRB196668 TAX196659:TAX196668 TKT196659:TKT196668 TUP196659:TUP196668 UEL196659:UEL196668 UOH196659:UOH196668 UYD196659:UYD196668 VHZ196659:VHZ196668 VRV196659:VRV196668 WBR196659:WBR196668 WLN196659:WLN196668 WVJ196659:WVJ196668 B262195:B262204 IX262195:IX262204 ST262195:ST262204 ACP262195:ACP262204 AML262195:AML262204 AWH262195:AWH262204 BGD262195:BGD262204 BPZ262195:BPZ262204 BZV262195:BZV262204 CJR262195:CJR262204 CTN262195:CTN262204 DDJ262195:DDJ262204 DNF262195:DNF262204 DXB262195:DXB262204 EGX262195:EGX262204 EQT262195:EQT262204 FAP262195:FAP262204 FKL262195:FKL262204 FUH262195:FUH262204 GED262195:GED262204 GNZ262195:GNZ262204 GXV262195:GXV262204 HHR262195:HHR262204 HRN262195:HRN262204 IBJ262195:IBJ262204 ILF262195:ILF262204 IVB262195:IVB262204 JEX262195:JEX262204 JOT262195:JOT262204 JYP262195:JYP262204 KIL262195:KIL262204 KSH262195:KSH262204 LCD262195:LCD262204 LLZ262195:LLZ262204 LVV262195:LVV262204 MFR262195:MFR262204 MPN262195:MPN262204 MZJ262195:MZJ262204 NJF262195:NJF262204 NTB262195:NTB262204 OCX262195:OCX262204 OMT262195:OMT262204 OWP262195:OWP262204 PGL262195:PGL262204 PQH262195:PQH262204 QAD262195:QAD262204 QJZ262195:QJZ262204 QTV262195:QTV262204 RDR262195:RDR262204 RNN262195:RNN262204 RXJ262195:RXJ262204 SHF262195:SHF262204 SRB262195:SRB262204 TAX262195:TAX262204 TKT262195:TKT262204 TUP262195:TUP262204 UEL262195:UEL262204 UOH262195:UOH262204 UYD262195:UYD262204 VHZ262195:VHZ262204 VRV262195:VRV262204 WBR262195:WBR262204 WLN262195:WLN262204 WVJ262195:WVJ262204 B327731:B327740 IX327731:IX327740 ST327731:ST327740 ACP327731:ACP327740 AML327731:AML327740 AWH327731:AWH327740 BGD327731:BGD327740 BPZ327731:BPZ327740 BZV327731:BZV327740 CJR327731:CJR327740 CTN327731:CTN327740 DDJ327731:DDJ327740 DNF327731:DNF327740 DXB327731:DXB327740 EGX327731:EGX327740 EQT327731:EQT327740 FAP327731:FAP327740 FKL327731:FKL327740 FUH327731:FUH327740 GED327731:GED327740 GNZ327731:GNZ327740 GXV327731:GXV327740 HHR327731:HHR327740 HRN327731:HRN327740 IBJ327731:IBJ327740 ILF327731:ILF327740 IVB327731:IVB327740 JEX327731:JEX327740 JOT327731:JOT327740 JYP327731:JYP327740 KIL327731:KIL327740 KSH327731:KSH327740 LCD327731:LCD327740 LLZ327731:LLZ327740 LVV327731:LVV327740 MFR327731:MFR327740 MPN327731:MPN327740 MZJ327731:MZJ327740 NJF327731:NJF327740 NTB327731:NTB327740 OCX327731:OCX327740 OMT327731:OMT327740 OWP327731:OWP327740 PGL327731:PGL327740 PQH327731:PQH327740 QAD327731:QAD327740 QJZ327731:QJZ327740 QTV327731:QTV327740 RDR327731:RDR327740 RNN327731:RNN327740 RXJ327731:RXJ327740 SHF327731:SHF327740 SRB327731:SRB327740 TAX327731:TAX327740 TKT327731:TKT327740 TUP327731:TUP327740 UEL327731:UEL327740 UOH327731:UOH327740 UYD327731:UYD327740 VHZ327731:VHZ327740 VRV327731:VRV327740 WBR327731:WBR327740 WLN327731:WLN327740 WVJ327731:WVJ327740 B393267:B393276 IX393267:IX393276 ST393267:ST393276 ACP393267:ACP393276 AML393267:AML393276 AWH393267:AWH393276 BGD393267:BGD393276 BPZ393267:BPZ393276 BZV393267:BZV393276 CJR393267:CJR393276 CTN393267:CTN393276 DDJ393267:DDJ393276 DNF393267:DNF393276 DXB393267:DXB393276 EGX393267:EGX393276 EQT393267:EQT393276 FAP393267:FAP393276 FKL393267:FKL393276 FUH393267:FUH393276 GED393267:GED393276 GNZ393267:GNZ393276 GXV393267:GXV393276 HHR393267:HHR393276 HRN393267:HRN393276 IBJ393267:IBJ393276 ILF393267:ILF393276 IVB393267:IVB393276 JEX393267:JEX393276 JOT393267:JOT393276 JYP393267:JYP393276 KIL393267:KIL393276 KSH393267:KSH393276 LCD393267:LCD393276 LLZ393267:LLZ393276 LVV393267:LVV393276 MFR393267:MFR393276 MPN393267:MPN393276 MZJ393267:MZJ393276 NJF393267:NJF393276 NTB393267:NTB393276 OCX393267:OCX393276 OMT393267:OMT393276 OWP393267:OWP393276 PGL393267:PGL393276 PQH393267:PQH393276 QAD393267:QAD393276 QJZ393267:QJZ393276 QTV393267:QTV393276 RDR393267:RDR393276 RNN393267:RNN393276 RXJ393267:RXJ393276 SHF393267:SHF393276 SRB393267:SRB393276 TAX393267:TAX393276 TKT393267:TKT393276 TUP393267:TUP393276 UEL393267:UEL393276 UOH393267:UOH393276 UYD393267:UYD393276 VHZ393267:VHZ393276 VRV393267:VRV393276 WBR393267:WBR393276 WLN393267:WLN393276 WVJ393267:WVJ393276 B458803:B458812 IX458803:IX458812 ST458803:ST458812 ACP458803:ACP458812 AML458803:AML458812 AWH458803:AWH458812 BGD458803:BGD458812 BPZ458803:BPZ458812 BZV458803:BZV458812 CJR458803:CJR458812 CTN458803:CTN458812 DDJ458803:DDJ458812 DNF458803:DNF458812 DXB458803:DXB458812 EGX458803:EGX458812 EQT458803:EQT458812 FAP458803:FAP458812 FKL458803:FKL458812 FUH458803:FUH458812 GED458803:GED458812 GNZ458803:GNZ458812 GXV458803:GXV458812 HHR458803:HHR458812 HRN458803:HRN458812 IBJ458803:IBJ458812 ILF458803:ILF458812 IVB458803:IVB458812 JEX458803:JEX458812 JOT458803:JOT458812 JYP458803:JYP458812 KIL458803:KIL458812 KSH458803:KSH458812 LCD458803:LCD458812 LLZ458803:LLZ458812 LVV458803:LVV458812 MFR458803:MFR458812 MPN458803:MPN458812 MZJ458803:MZJ458812 NJF458803:NJF458812 NTB458803:NTB458812 OCX458803:OCX458812 OMT458803:OMT458812 OWP458803:OWP458812 PGL458803:PGL458812 PQH458803:PQH458812 QAD458803:QAD458812 QJZ458803:QJZ458812 QTV458803:QTV458812 RDR458803:RDR458812 RNN458803:RNN458812 RXJ458803:RXJ458812 SHF458803:SHF458812 SRB458803:SRB458812 TAX458803:TAX458812 TKT458803:TKT458812 TUP458803:TUP458812 UEL458803:UEL458812 UOH458803:UOH458812 UYD458803:UYD458812 VHZ458803:VHZ458812 VRV458803:VRV458812 WBR458803:WBR458812 WLN458803:WLN458812 WVJ458803:WVJ458812 B524339:B524348 IX524339:IX524348 ST524339:ST524348 ACP524339:ACP524348 AML524339:AML524348 AWH524339:AWH524348 BGD524339:BGD524348 BPZ524339:BPZ524348 BZV524339:BZV524348 CJR524339:CJR524348 CTN524339:CTN524348 DDJ524339:DDJ524348 DNF524339:DNF524348 DXB524339:DXB524348 EGX524339:EGX524348 EQT524339:EQT524348 FAP524339:FAP524348 FKL524339:FKL524348 FUH524339:FUH524348 GED524339:GED524348 GNZ524339:GNZ524348 GXV524339:GXV524348 HHR524339:HHR524348 HRN524339:HRN524348 IBJ524339:IBJ524348 ILF524339:ILF524348 IVB524339:IVB524348 JEX524339:JEX524348 JOT524339:JOT524348 JYP524339:JYP524348 KIL524339:KIL524348 KSH524339:KSH524348 LCD524339:LCD524348 LLZ524339:LLZ524348 LVV524339:LVV524348 MFR524339:MFR524348 MPN524339:MPN524348 MZJ524339:MZJ524348 NJF524339:NJF524348 NTB524339:NTB524348 OCX524339:OCX524348 OMT524339:OMT524348 OWP524339:OWP524348 PGL524339:PGL524348 PQH524339:PQH524348 QAD524339:QAD524348 QJZ524339:QJZ524348 QTV524339:QTV524348 RDR524339:RDR524348 RNN524339:RNN524348 RXJ524339:RXJ524348 SHF524339:SHF524348 SRB524339:SRB524348 TAX524339:TAX524348 TKT524339:TKT524348 TUP524339:TUP524348 UEL524339:UEL524348 UOH524339:UOH524348 UYD524339:UYD524348 VHZ524339:VHZ524348 VRV524339:VRV524348 WBR524339:WBR524348 WLN524339:WLN524348 WVJ524339:WVJ524348 B589875:B589884 IX589875:IX589884 ST589875:ST589884 ACP589875:ACP589884 AML589875:AML589884 AWH589875:AWH589884 BGD589875:BGD589884 BPZ589875:BPZ589884 BZV589875:BZV589884 CJR589875:CJR589884 CTN589875:CTN589884 DDJ589875:DDJ589884 DNF589875:DNF589884 DXB589875:DXB589884 EGX589875:EGX589884 EQT589875:EQT589884 FAP589875:FAP589884 FKL589875:FKL589884 FUH589875:FUH589884 GED589875:GED589884 GNZ589875:GNZ589884 GXV589875:GXV589884 HHR589875:HHR589884 HRN589875:HRN589884 IBJ589875:IBJ589884 ILF589875:ILF589884 IVB589875:IVB589884 JEX589875:JEX589884 JOT589875:JOT589884 JYP589875:JYP589884 KIL589875:KIL589884 KSH589875:KSH589884 LCD589875:LCD589884 LLZ589875:LLZ589884 LVV589875:LVV589884 MFR589875:MFR589884 MPN589875:MPN589884 MZJ589875:MZJ589884 NJF589875:NJF589884 NTB589875:NTB589884 OCX589875:OCX589884 OMT589875:OMT589884 OWP589875:OWP589884 PGL589875:PGL589884 PQH589875:PQH589884 QAD589875:QAD589884 QJZ589875:QJZ589884 QTV589875:QTV589884 RDR589875:RDR589884 RNN589875:RNN589884 RXJ589875:RXJ589884 SHF589875:SHF589884 SRB589875:SRB589884 TAX589875:TAX589884 TKT589875:TKT589884 TUP589875:TUP589884 UEL589875:UEL589884 UOH589875:UOH589884 UYD589875:UYD589884 VHZ589875:VHZ589884 VRV589875:VRV589884 WBR589875:WBR589884 WLN589875:WLN589884 WVJ589875:WVJ589884 B655411:B655420 IX655411:IX655420 ST655411:ST655420 ACP655411:ACP655420 AML655411:AML655420 AWH655411:AWH655420 BGD655411:BGD655420 BPZ655411:BPZ655420 BZV655411:BZV655420 CJR655411:CJR655420 CTN655411:CTN655420 DDJ655411:DDJ655420 DNF655411:DNF655420 DXB655411:DXB655420 EGX655411:EGX655420 EQT655411:EQT655420 FAP655411:FAP655420 FKL655411:FKL655420 FUH655411:FUH655420 GED655411:GED655420 GNZ655411:GNZ655420 GXV655411:GXV655420 HHR655411:HHR655420 HRN655411:HRN655420 IBJ655411:IBJ655420 ILF655411:ILF655420 IVB655411:IVB655420 JEX655411:JEX655420 JOT655411:JOT655420 JYP655411:JYP655420 KIL655411:KIL655420 KSH655411:KSH655420 LCD655411:LCD655420 LLZ655411:LLZ655420 LVV655411:LVV655420 MFR655411:MFR655420 MPN655411:MPN655420 MZJ655411:MZJ655420 NJF655411:NJF655420 NTB655411:NTB655420 OCX655411:OCX655420 OMT655411:OMT655420 OWP655411:OWP655420 PGL655411:PGL655420 PQH655411:PQH655420 QAD655411:QAD655420 QJZ655411:QJZ655420 QTV655411:QTV655420 RDR655411:RDR655420 RNN655411:RNN655420 RXJ655411:RXJ655420 SHF655411:SHF655420 SRB655411:SRB655420 TAX655411:TAX655420 TKT655411:TKT655420 TUP655411:TUP655420 UEL655411:UEL655420 UOH655411:UOH655420 UYD655411:UYD655420 VHZ655411:VHZ655420 VRV655411:VRV655420 WBR655411:WBR655420 WLN655411:WLN655420 WVJ655411:WVJ655420 B720947:B720956 IX720947:IX720956 ST720947:ST720956 ACP720947:ACP720956 AML720947:AML720956 AWH720947:AWH720956 BGD720947:BGD720956 BPZ720947:BPZ720956 BZV720947:BZV720956 CJR720947:CJR720956 CTN720947:CTN720956 DDJ720947:DDJ720956 DNF720947:DNF720956 DXB720947:DXB720956 EGX720947:EGX720956 EQT720947:EQT720956 FAP720947:FAP720956 FKL720947:FKL720956 FUH720947:FUH720956 GED720947:GED720956 GNZ720947:GNZ720956 GXV720947:GXV720956 HHR720947:HHR720956 HRN720947:HRN720956 IBJ720947:IBJ720956 ILF720947:ILF720956 IVB720947:IVB720956 JEX720947:JEX720956 JOT720947:JOT720956 JYP720947:JYP720956 KIL720947:KIL720956 KSH720947:KSH720956 LCD720947:LCD720956 LLZ720947:LLZ720956 LVV720947:LVV720956 MFR720947:MFR720956 MPN720947:MPN720956 MZJ720947:MZJ720956 NJF720947:NJF720956 NTB720947:NTB720956 OCX720947:OCX720956 OMT720947:OMT720956 OWP720947:OWP720956 PGL720947:PGL720956 PQH720947:PQH720956 QAD720947:QAD720956 QJZ720947:QJZ720956 QTV720947:QTV720956 RDR720947:RDR720956 RNN720947:RNN720956 RXJ720947:RXJ720956 SHF720947:SHF720956 SRB720947:SRB720956 TAX720947:TAX720956 TKT720947:TKT720956 TUP720947:TUP720956 UEL720947:UEL720956 UOH720947:UOH720956 UYD720947:UYD720956 VHZ720947:VHZ720956 VRV720947:VRV720956 WBR720947:WBR720956 WLN720947:WLN720956 WVJ720947:WVJ720956 B786483:B786492 IX786483:IX786492 ST786483:ST786492 ACP786483:ACP786492 AML786483:AML786492 AWH786483:AWH786492 BGD786483:BGD786492 BPZ786483:BPZ786492 BZV786483:BZV786492 CJR786483:CJR786492 CTN786483:CTN786492 DDJ786483:DDJ786492 DNF786483:DNF786492 DXB786483:DXB786492 EGX786483:EGX786492 EQT786483:EQT786492 FAP786483:FAP786492 FKL786483:FKL786492 FUH786483:FUH786492 GED786483:GED786492 GNZ786483:GNZ786492 GXV786483:GXV786492 HHR786483:HHR786492 HRN786483:HRN786492 IBJ786483:IBJ786492 ILF786483:ILF786492 IVB786483:IVB786492 JEX786483:JEX786492 JOT786483:JOT786492 JYP786483:JYP786492 KIL786483:KIL786492 KSH786483:KSH786492 LCD786483:LCD786492 LLZ786483:LLZ786492 LVV786483:LVV786492 MFR786483:MFR786492 MPN786483:MPN786492 MZJ786483:MZJ786492 NJF786483:NJF786492 NTB786483:NTB786492 OCX786483:OCX786492 OMT786483:OMT786492 OWP786483:OWP786492 PGL786483:PGL786492 PQH786483:PQH786492 QAD786483:QAD786492 QJZ786483:QJZ786492 QTV786483:QTV786492 RDR786483:RDR786492 RNN786483:RNN786492 RXJ786483:RXJ786492 SHF786483:SHF786492 SRB786483:SRB786492 TAX786483:TAX786492 TKT786483:TKT786492 TUP786483:TUP786492 UEL786483:UEL786492 UOH786483:UOH786492 UYD786483:UYD786492 VHZ786483:VHZ786492 VRV786483:VRV786492 WBR786483:WBR786492 WLN786483:WLN786492 WVJ786483:WVJ786492 B852019:B852028 IX852019:IX852028 ST852019:ST852028 ACP852019:ACP852028 AML852019:AML852028 AWH852019:AWH852028 BGD852019:BGD852028 BPZ852019:BPZ852028 BZV852019:BZV852028 CJR852019:CJR852028 CTN852019:CTN852028 DDJ852019:DDJ852028 DNF852019:DNF852028 DXB852019:DXB852028 EGX852019:EGX852028 EQT852019:EQT852028 FAP852019:FAP852028 FKL852019:FKL852028 FUH852019:FUH852028 GED852019:GED852028 GNZ852019:GNZ852028 GXV852019:GXV852028 HHR852019:HHR852028 HRN852019:HRN852028 IBJ852019:IBJ852028 ILF852019:ILF852028 IVB852019:IVB852028 JEX852019:JEX852028 JOT852019:JOT852028 JYP852019:JYP852028 KIL852019:KIL852028 KSH852019:KSH852028 LCD852019:LCD852028 LLZ852019:LLZ852028 LVV852019:LVV852028 MFR852019:MFR852028 MPN852019:MPN852028 MZJ852019:MZJ852028 NJF852019:NJF852028 NTB852019:NTB852028 OCX852019:OCX852028 OMT852019:OMT852028 OWP852019:OWP852028 PGL852019:PGL852028 PQH852019:PQH852028 QAD852019:QAD852028 QJZ852019:QJZ852028 QTV852019:QTV852028 RDR852019:RDR852028 RNN852019:RNN852028 RXJ852019:RXJ852028 SHF852019:SHF852028 SRB852019:SRB852028 TAX852019:TAX852028 TKT852019:TKT852028 TUP852019:TUP852028 UEL852019:UEL852028 UOH852019:UOH852028 UYD852019:UYD852028 VHZ852019:VHZ852028 VRV852019:VRV852028 WBR852019:WBR852028 WLN852019:WLN852028 WVJ852019:WVJ852028 B917555:B917564 IX917555:IX917564 ST917555:ST917564 ACP917555:ACP917564 AML917555:AML917564 AWH917555:AWH917564 BGD917555:BGD917564 BPZ917555:BPZ917564 BZV917555:BZV917564 CJR917555:CJR917564 CTN917555:CTN917564 DDJ917555:DDJ917564 DNF917555:DNF917564 DXB917555:DXB917564 EGX917555:EGX917564 EQT917555:EQT917564 FAP917555:FAP917564 FKL917555:FKL917564 FUH917555:FUH917564 GED917555:GED917564 GNZ917555:GNZ917564 GXV917555:GXV917564 HHR917555:HHR917564 HRN917555:HRN917564 IBJ917555:IBJ917564 ILF917555:ILF917564 IVB917555:IVB917564 JEX917555:JEX917564 JOT917555:JOT917564 JYP917555:JYP917564 KIL917555:KIL917564 KSH917555:KSH917564 LCD917555:LCD917564 LLZ917555:LLZ917564 LVV917555:LVV917564 MFR917555:MFR917564 MPN917555:MPN917564 MZJ917555:MZJ917564 NJF917555:NJF917564 NTB917555:NTB917564 OCX917555:OCX917564 OMT917555:OMT917564 OWP917555:OWP917564 PGL917555:PGL917564 PQH917555:PQH917564 QAD917555:QAD917564 QJZ917555:QJZ917564 QTV917555:QTV917564 RDR917555:RDR917564 RNN917555:RNN917564 RXJ917555:RXJ917564 SHF917555:SHF917564 SRB917555:SRB917564 TAX917555:TAX917564 TKT917555:TKT917564 TUP917555:TUP917564 UEL917555:UEL917564 UOH917555:UOH917564 UYD917555:UYD917564 VHZ917555:VHZ917564 VRV917555:VRV917564 WBR917555:WBR917564 WLN917555:WLN917564 WVJ917555:WVJ917564 B983091:B983100 IX983091:IX983100 ST983091:ST983100 ACP983091:ACP983100 AML983091:AML983100 AWH983091:AWH983100 BGD983091:BGD983100 BPZ983091:BPZ983100 BZV983091:BZV983100 CJR983091:CJR983100 CTN983091:CTN983100 DDJ983091:DDJ983100 DNF983091:DNF983100 DXB983091:DXB983100 EGX983091:EGX983100 EQT983091:EQT983100 FAP983091:FAP983100 FKL983091:FKL983100 FUH983091:FUH983100 GED983091:GED983100 GNZ983091:GNZ983100 GXV983091:GXV983100 HHR983091:HHR983100 HRN983091:HRN983100 IBJ983091:IBJ983100 ILF983091:ILF983100 IVB983091:IVB983100 JEX983091:JEX983100 JOT983091:JOT983100 JYP983091:JYP983100 KIL983091:KIL983100 KSH983091:KSH983100 LCD983091:LCD983100 LLZ983091:LLZ983100 LVV983091:LVV983100 MFR983091:MFR983100 MPN983091:MPN983100 MZJ983091:MZJ983100 NJF983091:NJF983100 NTB983091:NTB983100 OCX983091:OCX983100 OMT983091:OMT983100 OWP983091:OWP983100 PGL983091:PGL983100 PQH983091:PQH983100 QAD983091:QAD983100 QJZ983091:QJZ983100 QTV983091:QTV983100 RDR983091:RDR983100 RNN983091:RNN983100 RXJ983091:RXJ983100 SHF983091:SHF983100 SRB983091:SRB983100 TAX983091:TAX983100 TKT983091:TKT983100 TUP983091:TUP983100 UEL983091:UEL983100 UOH983091:UOH983100 UYD983091:UYD983100 VHZ983091:VHZ983100 VRV983091:VRV983100 WBR983091:WBR983100 WLN983091:WLN983100 WVJ983091:WVJ983100">
      <formula1>$C$2:$C$8</formula1>
    </dataValidation>
  </dataValidations>
  <pageMargins left="0.78740157480314965" right="0.78740157480314965" top="0.78740157480314965" bottom="0.78740157480314965" header="0.51181102362204722" footer="0.51181102362204722"/>
  <pageSetup paperSize="9" scale="52" orientation="landscape" r:id="rId1"/>
  <headerFooter alignWithMargins="0">
    <oddFooter>&amp;C&amp;F&amp;Rp.&amp;P/&amp;N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1231" r:id="rId4" name="Button 751">
              <controlPr defaultSize="0" print="0" autoFill="0" autoPict="0" macro="[0]!AjoutAgentTL">
                <anchor moveWithCells="1" sizeWithCells="1">
                  <from>
                    <xdr:col>2</xdr:col>
                    <xdr:colOff>38100</xdr:colOff>
                    <xdr:row>44</xdr:row>
                    <xdr:rowOff>45720</xdr:rowOff>
                  </from>
                  <to>
                    <xdr:col>2</xdr:col>
                    <xdr:colOff>5836920</xdr:colOff>
                    <xdr:row>44</xdr:row>
                    <xdr:rowOff>365760</xdr:rowOff>
                  </to>
                </anchor>
              </controlPr>
            </control>
          </mc:Choice>
        </mc:AlternateContent>
        <mc:AlternateContent xmlns:mc="http://schemas.openxmlformats.org/markup-compatibility/2006">
          <mc:Choice Requires="x14">
            <control shapeId="21245" r:id="rId5" name="Button 765">
              <controlPr defaultSize="0" print="0" autoFill="0" autoPict="0" macro="[0]!AjoutAgentTE">
                <anchor moveWithCells="1" sizeWithCells="1">
                  <from>
                    <xdr:col>2</xdr:col>
                    <xdr:colOff>30480</xdr:colOff>
                    <xdr:row>59</xdr:row>
                    <xdr:rowOff>45720</xdr:rowOff>
                  </from>
                  <to>
                    <xdr:col>2</xdr:col>
                    <xdr:colOff>5836920</xdr:colOff>
                    <xdr:row>59</xdr:row>
                    <xdr:rowOff>373380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AZ225"/>
  <sheetViews>
    <sheetView workbookViewId="0">
      <selection activeCell="C47" sqref="C47"/>
    </sheetView>
  </sheetViews>
  <sheetFormatPr baseColWidth="10" defaultRowHeight="13.8" x14ac:dyDescent="0.25"/>
  <cols>
    <col min="1" max="1" width="14.19921875" customWidth="1"/>
    <col min="2" max="2" width="20.59765625" bestFit="1" customWidth="1"/>
    <col min="3" max="3" width="37.8984375" bestFit="1" customWidth="1"/>
    <col min="4" max="4" width="23.09765625" customWidth="1"/>
    <col min="5" max="5" width="23.19921875" customWidth="1"/>
    <col min="6" max="8" width="20.59765625" bestFit="1" customWidth="1"/>
    <col min="9" max="9" width="12.8984375" customWidth="1"/>
    <col min="10" max="10" width="16.19921875" customWidth="1"/>
    <col min="11" max="11" width="14.19921875" style="128" customWidth="1"/>
    <col min="12" max="12" width="15.19921875" style="128" customWidth="1"/>
    <col min="14" max="14" width="13.19921875" customWidth="1"/>
  </cols>
  <sheetData>
    <row r="1" spans="1:14" ht="14.4" thickBot="1" x14ac:dyDescent="0.3">
      <c r="A1" s="99" t="s">
        <v>95</v>
      </c>
      <c r="B1" s="67" t="s">
        <v>66</v>
      </c>
      <c r="C1" s="67" t="s">
        <v>3</v>
      </c>
      <c r="D1" s="67" t="s">
        <v>6</v>
      </c>
      <c r="E1" s="67" t="s">
        <v>10</v>
      </c>
      <c r="F1" s="67" t="s">
        <v>13</v>
      </c>
      <c r="G1" s="67" t="s">
        <v>15</v>
      </c>
      <c r="H1" s="67" t="s">
        <v>17</v>
      </c>
      <c r="I1" s="154" t="s">
        <v>214</v>
      </c>
      <c r="J1" s="152" t="s">
        <v>217</v>
      </c>
      <c r="K1" s="154" t="s">
        <v>224</v>
      </c>
      <c r="L1" s="154" t="s">
        <v>232</v>
      </c>
      <c r="M1" s="152" t="s">
        <v>236</v>
      </c>
      <c r="N1" s="152" t="s">
        <v>284</v>
      </c>
    </row>
    <row r="2" spans="1:14" x14ac:dyDescent="0.25">
      <c r="A2" s="100" t="s">
        <v>291</v>
      </c>
      <c r="B2" s="66">
        <v>1</v>
      </c>
      <c r="C2" s="66">
        <v>8</v>
      </c>
      <c r="D2" s="66">
        <v>14</v>
      </c>
      <c r="E2" s="66">
        <v>20</v>
      </c>
      <c r="F2" s="66">
        <v>26</v>
      </c>
      <c r="G2" s="66">
        <v>31</v>
      </c>
      <c r="H2" s="66">
        <v>37</v>
      </c>
      <c r="I2" s="155"/>
      <c r="J2" s="153"/>
      <c r="K2" s="144"/>
      <c r="L2" s="153"/>
      <c r="M2" s="163"/>
      <c r="N2" s="161"/>
    </row>
    <row r="3" spans="1:14" ht="14.4" thickBot="1" x14ac:dyDescent="0.3">
      <c r="A3" s="100" t="s">
        <v>293</v>
      </c>
      <c r="B3" s="66">
        <v>2</v>
      </c>
      <c r="C3" s="66">
        <v>9</v>
      </c>
      <c r="D3" s="66">
        <v>15</v>
      </c>
      <c r="E3" s="66">
        <v>21</v>
      </c>
      <c r="F3" s="66">
        <v>27</v>
      </c>
      <c r="G3" s="66">
        <v>32</v>
      </c>
      <c r="H3" s="66">
        <v>38</v>
      </c>
      <c r="I3" s="156" t="s">
        <v>211</v>
      </c>
      <c r="J3" s="131" t="s">
        <v>215</v>
      </c>
      <c r="K3" s="145" t="s">
        <v>222</v>
      </c>
      <c r="L3" s="150" t="s">
        <v>225</v>
      </c>
      <c r="M3" s="164" t="s">
        <v>233</v>
      </c>
      <c r="N3" s="162" t="s">
        <v>285</v>
      </c>
    </row>
    <row r="4" spans="1:14" ht="14.4" thickBot="1" x14ac:dyDescent="0.3">
      <c r="A4" s="100" t="s">
        <v>295</v>
      </c>
      <c r="B4" s="66">
        <v>3</v>
      </c>
      <c r="C4" s="66">
        <v>10</v>
      </c>
      <c r="D4" s="66">
        <v>16</v>
      </c>
      <c r="E4" s="66">
        <v>22</v>
      </c>
      <c r="F4" s="66">
        <v>28</v>
      </c>
      <c r="G4" s="66">
        <v>33</v>
      </c>
      <c r="H4" s="66">
        <v>39</v>
      </c>
      <c r="I4" s="156" t="s">
        <v>212</v>
      </c>
      <c r="J4" s="132" t="s">
        <v>216</v>
      </c>
      <c r="K4" s="146" t="s">
        <v>223</v>
      </c>
      <c r="L4" s="150" t="s">
        <v>226</v>
      </c>
      <c r="M4" s="164" t="s">
        <v>234</v>
      </c>
    </row>
    <row r="5" spans="1:14" ht="14.4" thickBot="1" x14ac:dyDescent="0.3">
      <c r="A5" s="100" t="s">
        <v>296</v>
      </c>
      <c r="B5" s="66">
        <v>4</v>
      </c>
      <c r="C5" s="66">
        <v>11</v>
      </c>
      <c r="D5" s="66">
        <v>17</v>
      </c>
      <c r="E5" s="66">
        <v>23</v>
      </c>
      <c r="F5" s="66">
        <v>29</v>
      </c>
      <c r="G5" s="66">
        <v>34</v>
      </c>
      <c r="H5" s="66">
        <v>40</v>
      </c>
      <c r="I5" s="157" t="s">
        <v>213</v>
      </c>
      <c r="J5" s="152" t="s">
        <v>218</v>
      </c>
      <c r="K5" s="152" t="s">
        <v>218</v>
      </c>
      <c r="L5" s="150" t="s">
        <v>227</v>
      </c>
      <c r="M5" s="165" t="s">
        <v>235</v>
      </c>
    </row>
    <row r="6" spans="1:14" x14ac:dyDescent="0.25">
      <c r="A6" s="100" t="s">
        <v>297</v>
      </c>
      <c r="B6" s="66">
        <v>5</v>
      </c>
      <c r="C6" s="66">
        <v>12</v>
      </c>
      <c r="D6" s="66">
        <v>18</v>
      </c>
      <c r="E6" s="66">
        <v>24</v>
      </c>
      <c r="F6" s="66">
        <v>30</v>
      </c>
      <c r="G6" s="66">
        <v>35</v>
      </c>
      <c r="H6" s="66">
        <v>41</v>
      </c>
      <c r="I6" s="68"/>
      <c r="J6" s="153"/>
      <c r="K6" s="153"/>
      <c r="L6" s="150" t="s">
        <v>228</v>
      </c>
      <c r="M6" s="67"/>
    </row>
    <row r="7" spans="1:14" x14ac:dyDescent="0.25">
      <c r="A7" s="100" t="s">
        <v>301</v>
      </c>
      <c r="B7" s="66">
        <v>6</v>
      </c>
      <c r="C7" s="66">
        <v>13</v>
      </c>
      <c r="D7" s="66">
        <v>19</v>
      </c>
      <c r="E7" s="66">
        <v>25</v>
      </c>
      <c r="F7" s="66" t="s">
        <v>63</v>
      </c>
      <c r="G7" s="66">
        <v>36</v>
      </c>
      <c r="H7" s="66">
        <v>42</v>
      </c>
      <c r="I7" s="68"/>
      <c r="J7" s="131" t="s">
        <v>219</v>
      </c>
      <c r="K7" s="131" t="s">
        <v>219</v>
      </c>
      <c r="L7" s="150" t="s">
        <v>229</v>
      </c>
      <c r="M7" s="67"/>
    </row>
    <row r="8" spans="1:14" x14ac:dyDescent="0.25">
      <c r="A8" s="100" t="s">
        <v>300</v>
      </c>
      <c r="B8" s="66">
        <v>7</v>
      </c>
      <c r="C8" s="66" t="s">
        <v>63</v>
      </c>
      <c r="D8" s="66" t="s">
        <v>63</v>
      </c>
      <c r="E8" s="66" t="s">
        <v>63</v>
      </c>
      <c r="F8" s="66" t="s">
        <v>63</v>
      </c>
      <c r="G8" s="66" t="s">
        <v>63</v>
      </c>
      <c r="H8" s="66" t="s">
        <v>63</v>
      </c>
      <c r="I8" s="68"/>
      <c r="J8" s="131" t="s">
        <v>220</v>
      </c>
      <c r="K8" s="131" t="s">
        <v>220</v>
      </c>
      <c r="L8" s="150" t="s">
        <v>230</v>
      </c>
      <c r="M8" s="67"/>
    </row>
    <row r="9" spans="1:14" ht="14.4" thickBot="1" x14ac:dyDescent="0.3">
      <c r="J9" s="132" t="s">
        <v>221</v>
      </c>
      <c r="K9" s="132" t="s">
        <v>221</v>
      </c>
      <c r="L9" s="151" t="s">
        <v>231</v>
      </c>
    </row>
    <row r="10" spans="1:14" x14ac:dyDescent="0.25">
      <c r="A10" s="104" t="s">
        <v>94</v>
      </c>
      <c r="B10" s="104" t="s">
        <v>31</v>
      </c>
      <c r="C10" s="104" t="s">
        <v>106</v>
      </c>
      <c r="K10" s="123"/>
      <c r="L10" s="141"/>
    </row>
    <row r="11" spans="1:14" ht="14.4" thickBot="1" x14ac:dyDescent="0.3">
      <c r="A11" s="72" t="s">
        <v>80</v>
      </c>
      <c r="B11" t="s">
        <v>108</v>
      </c>
      <c r="K11" s="123"/>
      <c r="L11" s="141"/>
    </row>
    <row r="12" spans="1:14" ht="14.4" thickBot="1" x14ac:dyDescent="0.3">
      <c r="A12" s="72" t="s">
        <v>64</v>
      </c>
      <c r="B12" t="s">
        <v>109</v>
      </c>
      <c r="C12" t="s">
        <v>97</v>
      </c>
      <c r="D12" s="133" t="s">
        <v>147</v>
      </c>
      <c r="E12" s="133" t="s">
        <v>155</v>
      </c>
      <c r="F12" s="133" t="s">
        <v>156</v>
      </c>
      <c r="G12" s="133" t="s">
        <v>167</v>
      </c>
      <c r="H12" s="140" t="s">
        <v>177</v>
      </c>
      <c r="I12" s="133" t="s">
        <v>190</v>
      </c>
      <c r="J12" s="133" t="s">
        <v>195</v>
      </c>
      <c r="K12" s="143" t="s">
        <v>199</v>
      </c>
      <c r="L12" s="147" t="s">
        <v>207</v>
      </c>
      <c r="M12" s="152"/>
    </row>
    <row r="13" spans="1:14" ht="14.4" thickBot="1" x14ac:dyDescent="0.3">
      <c r="A13" s="72" t="s">
        <v>65</v>
      </c>
      <c r="B13" t="s">
        <v>110</v>
      </c>
      <c r="C13" t="s">
        <v>98</v>
      </c>
      <c r="D13" s="130"/>
      <c r="E13" s="129"/>
      <c r="F13" s="129"/>
      <c r="G13" s="124"/>
      <c r="H13" s="124"/>
      <c r="I13" s="132"/>
      <c r="J13" s="129"/>
      <c r="K13" s="73"/>
      <c r="L13" s="149"/>
      <c r="M13" s="153"/>
    </row>
    <row r="14" spans="1:14" x14ac:dyDescent="0.25">
      <c r="A14" s="104" t="s">
        <v>96</v>
      </c>
      <c r="C14" t="s">
        <v>99</v>
      </c>
      <c r="D14" s="131" t="s">
        <v>136</v>
      </c>
      <c r="E14" s="134" t="s">
        <v>148</v>
      </c>
      <c r="F14" s="130" t="s">
        <v>157</v>
      </c>
      <c r="G14" s="125" t="s">
        <v>162</v>
      </c>
      <c r="H14" s="125" t="s">
        <v>168</v>
      </c>
      <c r="I14" s="137" t="s">
        <v>178</v>
      </c>
      <c r="J14" s="138" t="s">
        <v>191</v>
      </c>
      <c r="K14" s="65" t="s">
        <v>196</v>
      </c>
      <c r="L14" s="150" t="s">
        <v>200</v>
      </c>
      <c r="M14" s="131" t="s">
        <v>208</v>
      </c>
    </row>
    <row r="15" spans="1:14" x14ac:dyDescent="0.25">
      <c r="C15" t="s">
        <v>100</v>
      </c>
      <c r="D15" s="131" t="s">
        <v>137</v>
      </c>
      <c r="E15" s="134" t="s">
        <v>149</v>
      </c>
      <c r="F15" s="130" t="s">
        <v>158</v>
      </c>
      <c r="G15" s="125" t="s">
        <v>163</v>
      </c>
      <c r="H15" s="125" t="s">
        <v>169</v>
      </c>
      <c r="I15" s="138" t="s">
        <v>179</v>
      </c>
      <c r="J15" s="138" t="s">
        <v>192</v>
      </c>
      <c r="K15" s="65" t="s">
        <v>197</v>
      </c>
      <c r="L15" s="150" t="s">
        <v>201</v>
      </c>
      <c r="M15" s="131" t="s">
        <v>209</v>
      </c>
    </row>
    <row r="16" spans="1:14" ht="14.4" thickBot="1" x14ac:dyDescent="0.3">
      <c r="A16" s="101">
        <v>1</v>
      </c>
      <c r="C16" t="s">
        <v>101</v>
      </c>
      <c r="D16" s="131" t="s">
        <v>138</v>
      </c>
      <c r="E16" s="134" t="s">
        <v>150</v>
      </c>
      <c r="F16" s="130" t="s">
        <v>159</v>
      </c>
      <c r="G16" s="125" t="s">
        <v>164</v>
      </c>
      <c r="H16" s="125" t="s">
        <v>170</v>
      </c>
      <c r="I16" s="138" t="s">
        <v>180</v>
      </c>
      <c r="J16" s="138" t="s">
        <v>193</v>
      </c>
      <c r="K16" s="148" t="s">
        <v>198</v>
      </c>
      <c r="L16" s="150" t="s">
        <v>202</v>
      </c>
      <c r="M16" s="132" t="s">
        <v>210</v>
      </c>
    </row>
    <row r="17" spans="1:52" ht="14.4" thickBot="1" x14ac:dyDescent="0.3">
      <c r="A17" s="102">
        <v>2</v>
      </c>
      <c r="C17" t="s">
        <v>122</v>
      </c>
      <c r="D17" s="131" t="s">
        <v>139</v>
      </c>
      <c r="E17" s="134" t="s">
        <v>151</v>
      </c>
      <c r="F17" s="130" t="s">
        <v>160</v>
      </c>
      <c r="G17" s="125" t="s">
        <v>165</v>
      </c>
      <c r="H17" s="125" t="s">
        <v>171</v>
      </c>
      <c r="I17" s="138" t="s">
        <v>181</v>
      </c>
      <c r="J17" s="139" t="s">
        <v>194</v>
      </c>
      <c r="K17" s="123"/>
      <c r="L17" s="150" t="s">
        <v>203</v>
      </c>
    </row>
    <row r="18" spans="1:52" ht="14.4" thickBot="1" x14ac:dyDescent="0.3">
      <c r="A18" s="102">
        <v>3</v>
      </c>
      <c r="C18" t="s">
        <v>102</v>
      </c>
      <c r="D18" s="131" t="s">
        <v>140</v>
      </c>
      <c r="E18" s="134" t="s">
        <v>152</v>
      </c>
      <c r="F18" s="136" t="s">
        <v>161</v>
      </c>
      <c r="G18" s="127" t="s">
        <v>166</v>
      </c>
      <c r="H18" s="125" t="s">
        <v>172</v>
      </c>
      <c r="I18" s="138" t="s">
        <v>182</v>
      </c>
      <c r="J18" s="126"/>
      <c r="K18" s="123"/>
      <c r="L18" s="150" t="s">
        <v>204</v>
      </c>
    </row>
    <row r="19" spans="1:52" x14ac:dyDescent="0.25">
      <c r="A19" s="102">
        <v>4</v>
      </c>
      <c r="C19" t="s">
        <v>103</v>
      </c>
      <c r="D19" s="131" t="s">
        <v>141</v>
      </c>
      <c r="E19" s="134" t="s">
        <v>153</v>
      </c>
      <c r="F19" s="126"/>
      <c r="G19" s="126"/>
      <c r="H19" s="125" t="s">
        <v>173</v>
      </c>
      <c r="I19" s="138" t="s">
        <v>183</v>
      </c>
      <c r="J19" s="126"/>
      <c r="K19" s="123"/>
      <c r="L19" s="150" t="s">
        <v>205</v>
      </c>
    </row>
    <row r="20" spans="1:52" ht="14.4" thickBot="1" x14ac:dyDescent="0.3">
      <c r="A20" s="102">
        <v>5</v>
      </c>
      <c r="C20" t="s">
        <v>104</v>
      </c>
      <c r="D20" s="131" t="s">
        <v>142</v>
      </c>
      <c r="E20" s="135" t="s">
        <v>154</v>
      </c>
      <c r="F20" s="126"/>
      <c r="G20" s="126"/>
      <c r="H20" s="125" t="s">
        <v>174</v>
      </c>
      <c r="I20" s="138" t="s">
        <v>184</v>
      </c>
      <c r="J20" s="126"/>
      <c r="K20" s="123"/>
      <c r="L20" s="151" t="s">
        <v>206</v>
      </c>
    </row>
    <row r="21" spans="1:52" x14ac:dyDescent="0.25">
      <c r="A21" s="102">
        <v>6</v>
      </c>
      <c r="C21" t="s">
        <v>105</v>
      </c>
      <c r="D21" s="131" t="s">
        <v>143</v>
      </c>
      <c r="E21" s="126"/>
      <c r="G21" s="126"/>
      <c r="H21" s="125" t="s">
        <v>175</v>
      </c>
      <c r="I21" s="138" t="s">
        <v>185</v>
      </c>
      <c r="J21" s="126"/>
      <c r="K21" s="123"/>
    </row>
    <row r="22" spans="1:52" ht="14.4" thickBot="1" x14ac:dyDescent="0.3">
      <c r="A22" s="102">
        <v>7</v>
      </c>
      <c r="D22" s="131" t="s">
        <v>144</v>
      </c>
      <c r="E22" s="126"/>
      <c r="G22" s="126"/>
      <c r="H22" s="127" t="s">
        <v>176</v>
      </c>
      <c r="I22" s="138" t="s">
        <v>186</v>
      </c>
      <c r="J22" s="126"/>
      <c r="K22" s="123"/>
      <c r="L22" s="141"/>
    </row>
    <row r="23" spans="1:52" x14ac:dyDescent="0.25">
      <c r="A23" s="102">
        <v>8</v>
      </c>
      <c r="D23" s="131" t="s">
        <v>145</v>
      </c>
      <c r="E23" s="126"/>
      <c r="G23" s="126"/>
      <c r="H23" s="126"/>
      <c r="I23" s="138" t="s">
        <v>187</v>
      </c>
      <c r="J23" s="126"/>
      <c r="K23" s="123"/>
      <c r="L23" s="141"/>
    </row>
    <row r="24" spans="1:52" x14ac:dyDescent="0.25">
      <c r="A24" s="102">
        <v>9</v>
      </c>
      <c r="D24" s="131" t="s">
        <v>146</v>
      </c>
      <c r="E24" s="126"/>
      <c r="G24" s="126"/>
      <c r="H24" s="126"/>
      <c r="I24" s="138" t="s">
        <v>188</v>
      </c>
      <c r="J24" s="126"/>
      <c r="K24" s="123"/>
      <c r="L24" s="141"/>
    </row>
    <row r="25" spans="1:52" ht="14.4" thickBot="1" x14ac:dyDescent="0.3">
      <c r="A25" s="103">
        <v>10</v>
      </c>
      <c r="D25" s="132" t="s">
        <v>141</v>
      </c>
      <c r="E25" s="126"/>
      <c r="G25" s="126"/>
      <c r="H25" s="126"/>
      <c r="I25" s="139" t="s">
        <v>189</v>
      </c>
      <c r="J25" s="126"/>
      <c r="K25" s="123"/>
      <c r="L25" s="141"/>
    </row>
    <row r="26" spans="1:52" x14ac:dyDescent="0.25">
      <c r="D26" s="125"/>
      <c r="E26" s="126"/>
      <c r="G26" s="126"/>
      <c r="H26" s="126"/>
      <c r="I26" s="126"/>
      <c r="J26" s="126"/>
    </row>
    <row r="27" spans="1:52" x14ac:dyDescent="0.25">
      <c r="D27" s="125"/>
      <c r="E27" s="126"/>
      <c r="G27" s="126"/>
      <c r="H27" s="126"/>
      <c r="I27" s="126"/>
      <c r="J27" s="126"/>
    </row>
    <row r="28" spans="1:52" x14ac:dyDescent="0.25">
      <c r="D28" s="125"/>
      <c r="E28" s="126"/>
      <c r="G28" s="126"/>
      <c r="H28" s="126"/>
      <c r="I28" s="126"/>
      <c r="J28" s="126"/>
    </row>
    <row r="29" spans="1:52" x14ac:dyDescent="0.25">
      <c r="A29" s="104" t="s">
        <v>107</v>
      </c>
      <c r="B29" s="105"/>
      <c r="D29" s="125"/>
      <c r="E29" s="126"/>
      <c r="G29" s="126"/>
      <c r="H29" s="126"/>
      <c r="I29" s="126"/>
      <c r="J29" s="126"/>
    </row>
    <row r="30" spans="1:52" ht="14.4" thickBot="1" x14ac:dyDescent="0.3">
      <c r="A30" t="s">
        <v>291</v>
      </c>
      <c r="D30" s="125"/>
      <c r="E30" s="126"/>
      <c r="G30" s="126"/>
      <c r="H30" s="126"/>
      <c r="I30" s="126"/>
      <c r="J30" s="126"/>
      <c r="AW30" s="106"/>
      <c r="AX30" s="106"/>
      <c r="AY30" s="106"/>
      <c r="AZ30" s="106"/>
    </row>
    <row r="31" spans="1:52" s="111" customFormat="1" ht="14.4" thickBot="1" x14ac:dyDescent="0.3">
      <c r="A31" s="110" t="s">
        <v>293</v>
      </c>
      <c r="B31" s="114" t="s">
        <v>123</v>
      </c>
      <c r="D31" s="152" t="s">
        <v>245</v>
      </c>
      <c r="E31" s="133" t="s">
        <v>68</v>
      </c>
      <c r="F31" s="158" t="s">
        <v>267</v>
      </c>
      <c r="G31" s="133" t="s">
        <v>271</v>
      </c>
      <c r="H31" s="133" t="s">
        <v>277</v>
      </c>
      <c r="I31" s="133" t="s">
        <v>280</v>
      </c>
      <c r="J31" s="133" t="s">
        <v>283</v>
      </c>
      <c r="K31" s="142"/>
      <c r="L31" s="142"/>
    </row>
    <row r="32" spans="1:52" s="111" customFormat="1" x14ac:dyDescent="0.25">
      <c r="A32" s="112" t="s">
        <v>295</v>
      </c>
      <c r="B32" s="112">
        <v>4</v>
      </c>
      <c r="C32" s="112"/>
      <c r="D32" s="153"/>
      <c r="E32" s="129"/>
      <c r="F32" s="129"/>
      <c r="G32" s="124"/>
      <c r="H32" s="129"/>
      <c r="I32" s="129"/>
      <c r="J32" s="129"/>
      <c r="K32" s="142"/>
      <c r="L32" s="142"/>
      <c r="AE32" s="113"/>
    </row>
    <row r="33" spans="1:15" x14ac:dyDescent="0.25">
      <c r="A33" t="s">
        <v>296</v>
      </c>
      <c r="B33">
        <v>3</v>
      </c>
      <c r="D33" s="131" t="s">
        <v>237</v>
      </c>
      <c r="E33" s="130" t="s">
        <v>246</v>
      </c>
      <c r="F33" s="130" t="s">
        <v>261</v>
      </c>
      <c r="G33" s="125" t="s">
        <v>268</v>
      </c>
      <c r="H33" s="130" t="s">
        <v>272</v>
      </c>
      <c r="I33" s="130" t="s">
        <v>278</v>
      </c>
      <c r="J33" s="130" t="s">
        <v>281</v>
      </c>
    </row>
    <row r="34" spans="1:15" ht="14.4" thickBot="1" x14ac:dyDescent="0.3">
      <c r="A34" t="s">
        <v>297</v>
      </c>
      <c r="B34">
        <v>2</v>
      </c>
      <c r="D34" s="131" t="s">
        <v>238</v>
      </c>
      <c r="E34" s="130" t="s">
        <v>247</v>
      </c>
      <c r="F34" s="130" t="s">
        <v>262</v>
      </c>
      <c r="G34" s="125" t="s">
        <v>269</v>
      </c>
      <c r="H34" s="130" t="s">
        <v>273</v>
      </c>
      <c r="I34" s="136" t="s">
        <v>279</v>
      </c>
      <c r="J34" s="136" t="s">
        <v>282</v>
      </c>
    </row>
    <row r="35" spans="1:15" ht="14.4" thickBot="1" x14ac:dyDescent="0.3">
      <c r="A35" t="s">
        <v>134</v>
      </c>
      <c r="B35">
        <v>12</v>
      </c>
      <c r="D35" s="131" t="s">
        <v>239</v>
      </c>
      <c r="E35" s="130" t="s">
        <v>248</v>
      </c>
      <c r="F35" s="130" t="s">
        <v>263</v>
      </c>
      <c r="G35" s="127" t="s">
        <v>270</v>
      </c>
      <c r="H35" s="130" t="s">
        <v>274</v>
      </c>
      <c r="J35" s="126"/>
    </row>
    <row r="36" spans="1:15" x14ac:dyDescent="0.25">
      <c r="A36" t="s">
        <v>298</v>
      </c>
      <c r="B36">
        <v>11</v>
      </c>
      <c r="D36" s="131" t="s">
        <v>240</v>
      </c>
      <c r="E36" s="130" t="s">
        <v>249</v>
      </c>
      <c r="F36" s="130" t="s">
        <v>264</v>
      </c>
      <c r="G36" s="126"/>
      <c r="H36" s="130" t="s">
        <v>275</v>
      </c>
      <c r="I36" s="126"/>
      <c r="J36" s="126"/>
    </row>
    <row r="37" spans="1:15" ht="14.4" thickBot="1" x14ac:dyDescent="0.3">
      <c r="A37" t="s">
        <v>299</v>
      </c>
      <c r="B37">
        <v>10</v>
      </c>
      <c r="D37" s="131" t="s">
        <v>241</v>
      </c>
      <c r="E37" s="130" t="s">
        <v>250</v>
      </c>
      <c r="F37" s="130" t="s">
        <v>265</v>
      </c>
      <c r="G37" s="126"/>
      <c r="H37" s="136" t="s">
        <v>276</v>
      </c>
      <c r="I37" s="126"/>
      <c r="J37" s="126"/>
    </row>
    <row r="38" spans="1:15" ht="14.4" thickBot="1" x14ac:dyDescent="0.3">
      <c r="A38" t="s">
        <v>300</v>
      </c>
      <c r="B38">
        <v>8</v>
      </c>
      <c r="D38" s="131" t="s">
        <v>242</v>
      </c>
      <c r="E38" s="130" t="s">
        <v>251</v>
      </c>
      <c r="F38" s="136" t="s">
        <v>266</v>
      </c>
      <c r="G38" s="126"/>
      <c r="H38" s="126"/>
      <c r="I38" s="126"/>
      <c r="J38" s="126"/>
    </row>
    <row r="39" spans="1:15" x14ac:dyDescent="0.25">
      <c r="A39" t="s">
        <v>301</v>
      </c>
      <c r="B39">
        <v>7</v>
      </c>
      <c r="D39" s="131" t="s">
        <v>243</v>
      </c>
      <c r="E39" s="130" t="s">
        <v>252</v>
      </c>
      <c r="F39" s="126"/>
      <c r="G39" s="126"/>
      <c r="H39" s="126"/>
      <c r="I39" s="126"/>
      <c r="J39" s="126"/>
    </row>
    <row r="40" spans="1:15" ht="14.4" thickBot="1" x14ac:dyDescent="0.3">
      <c r="A40" t="s">
        <v>294</v>
      </c>
      <c r="B40">
        <v>6</v>
      </c>
      <c r="D40" s="132" t="s">
        <v>244</v>
      </c>
      <c r="E40" s="130" t="s">
        <v>253</v>
      </c>
      <c r="F40" s="126"/>
      <c r="G40" s="126"/>
      <c r="H40" s="126"/>
      <c r="I40" s="126"/>
      <c r="J40" s="126"/>
    </row>
    <row r="41" spans="1:15" x14ac:dyDescent="0.25">
      <c r="A41" t="s">
        <v>292</v>
      </c>
      <c r="B41">
        <v>16</v>
      </c>
      <c r="D41" s="126"/>
      <c r="E41" s="130" t="s">
        <v>254</v>
      </c>
      <c r="F41" s="126"/>
      <c r="G41" s="126"/>
      <c r="H41" s="126"/>
      <c r="I41" s="126"/>
      <c r="J41" s="126"/>
      <c r="M41" s="128"/>
      <c r="N41" s="128"/>
      <c r="O41" s="128"/>
    </row>
    <row r="42" spans="1:15" x14ac:dyDescent="0.25">
      <c r="A42" t="s">
        <v>302</v>
      </c>
      <c r="B42">
        <v>15</v>
      </c>
      <c r="D42" s="128"/>
      <c r="E42" s="131" t="s">
        <v>255</v>
      </c>
      <c r="F42" s="128"/>
      <c r="G42" s="128"/>
      <c r="H42" s="128"/>
      <c r="I42" s="128"/>
      <c r="J42" s="128"/>
      <c r="M42" s="128"/>
      <c r="N42" s="128"/>
      <c r="O42" s="128"/>
    </row>
    <row r="43" spans="1:15" x14ac:dyDescent="0.25">
      <c r="A43" t="s">
        <v>305</v>
      </c>
      <c r="B43">
        <v>14</v>
      </c>
      <c r="D43" s="128"/>
      <c r="E43" s="131" t="s">
        <v>256</v>
      </c>
      <c r="F43" s="128"/>
      <c r="G43" s="128"/>
      <c r="H43" s="128"/>
      <c r="I43" s="128"/>
      <c r="J43" s="128"/>
      <c r="M43" s="128"/>
      <c r="N43" s="128"/>
      <c r="O43" s="128"/>
    </row>
    <row r="44" spans="1:15" x14ac:dyDescent="0.25">
      <c r="A44" t="s">
        <v>304</v>
      </c>
      <c r="B44">
        <v>20</v>
      </c>
      <c r="D44" s="128"/>
      <c r="E44" s="131" t="s">
        <v>257</v>
      </c>
      <c r="F44" s="128"/>
      <c r="G44" s="128"/>
      <c r="H44" s="128"/>
      <c r="I44" s="128"/>
      <c r="J44" s="128"/>
      <c r="M44" s="128"/>
      <c r="N44" s="128"/>
      <c r="O44" s="128"/>
    </row>
    <row r="45" spans="1:15" x14ac:dyDescent="0.25">
      <c r="A45" t="s">
        <v>303</v>
      </c>
      <c r="B45">
        <v>19</v>
      </c>
      <c r="D45" s="128"/>
      <c r="E45" s="131" t="s">
        <v>258</v>
      </c>
      <c r="F45" s="128"/>
      <c r="G45" s="128"/>
      <c r="H45" s="128"/>
      <c r="I45" s="128"/>
      <c r="J45" s="128"/>
      <c r="M45" s="128"/>
      <c r="N45" s="128"/>
      <c r="O45" s="128"/>
    </row>
    <row r="46" spans="1:15" x14ac:dyDescent="0.25">
      <c r="A46" t="s">
        <v>306</v>
      </c>
      <c r="B46">
        <v>18</v>
      </c>
      <c r="D46" s="128"/>
      <c r="E46" s="131" t="s">
        <v>259</v>
      </c>
      <c r="F46" s="128"/>
      <c r="G46" s="128"/>
      <c r="H46" s="128"/>
      <c r="I46" s="128"/>
      <c r="J46" s="128"/>
      <c r="M46" s="128"/>
      <c r="N46" s="128"/>
      <c r="O46" s="128"/>
    </row>
    <row r="47" spans="1:15" ht="14.4" thickBot="1" x14ac:dyDescent="0.3">
      <c r="A47" t="s">
        <v>307</v>
      </c>
      <c r="B47">
        <v>24</v>
      </c>
      <c r="D47" s="128"/>
      <c r="E47" s="132" t="s">
        <v>260</v>
      </c>
      <c r="F47" s="128"/>
      <c r="G47" s="128"/>
      <c r="H47" s="128"/>
      <c r="I47" s="128"/>
      <c r="J47" s="128"/>
      <c r="M47" s="128"/>
      <c r="N47" s="128"/>
      <c r="O47" s="128"/>
    </row>
    <row r="48" spans="1:15" x14ac:dyDescent="0.25">
      <c r="A48" t="s">
        <v>308</v>
      </c>
      <c r="B48">
        <v>23</v>
      </c>
    </row>
    <row r="49" spans="1:8" x14ac:dyDescent="0.25">
      <c r="A49" t="s">
        <v>309</v>
      </c>
      <c r="B49">
        <v>22</v>
      </c>
      <c r="C49" s="182" t="s">
        <v>355</v>
      </c>
      <c r="D49" s="183"/>
      <c r="E49" s="183"/>
      <c r="F49" s="183"/>
      <c r="G49" s="183"/>
      <c r="H49" s="183"/>
    </row>
    <row r="50" spans="1:8" x14ac:dyDescent="0.25">
      <c r="A50" t="s">
        <v>310</v>
      </c>
      <c r="B50" s="185">
        <v>28</v>
      </c>
      <c r="C50" s="187"/>
      <c r="D50" s="184" t="s">
        <v>357</v>
      </c>
      <c r="E50" s="184" t="s">
        <v>358</v>
      </c>
      <c r="F50" s="183" t="s">
        <v>359</v>
      </c>
      <c r="G50" s="183" t="s">
        <v>360</v>
      </c>
      <c r="H50" s="186" t="s">
        <v>356</v>
      </c>
    </row>
    <row r="51" spans="1:8" x14ac:dyDescent="0.25">
      <c r="A51" t="s">
        <v>311</v>
      </c>
      <c r="B51">
        <v>27</v>
      </c>
      <c r="C51" s="180"/>
      <c r="D51" t="s">
        <v>365</v>
      </c>
    </row>
    <row r="52" spans="1:8" x14ac:dyDescent="0.25">
      <c r="A52" t="s">
        <v>133</v>
      </c>
      <c r="B52">
        <v>26</v>
      </c>
      <c r="C52" s="180"/>
      <c r="D52" t="s">
        <v>366</v>
      </c>
    </row>
    <row r="53" spans="1:8" x14ac:dyDescent="0.25">
      <c r="A53">
        <v>22</v>
      </c>
      <c r="B53">
        <v>32</v>
      </c>
      <c r="C53" s="180"/>
    </row>
    <row r="54" spans="1:8" x14ac:dyDescent="0.25">
      <c r="A54">
        <v>33</v>
      </c>
      <c r="B54">
        <v>31</v>
      </c>
      <c r="D54">
        <v>1</v>
      </c>
      <c r="E54" s="187" t="s">
        <v>367</v>
      </c>
      <c r="F54" t="s">
        <v>61</v>
      </c>
      <c r="G54" t="s">
        <v>10</v>
      </c>
    </row>
    <row r="55" spans="1:8" x14ac:dyDescent="0.25">
      <c r="A55">
        <v>44</v>
      </c>
      <c r="B55">
        <v>30</v>
      </c>
      <c r="D55">
        <v>2</v>
      </c>
      <c r="E55" s="187" t="s">
        <v>367</v>
      </c>
      <c r="F55" t="s">
        <v>61</v>
      </c>
      <c r="G55" t="s">
        <v>10</v>
      </c>
    </row>
    <row r="56" spans="1:8" x14ac:dyDescent="0.25">
      <c r="A56" t="b">
        <v>1</v>
      </c>
      <c r="B56">
        <v>36</v>
      </c>
      <c r="D56">
        <v>3</v>
      </c>
      <c r="E56" s="187" t="s">
        <v>367</v>
      </c>
      <c r="F56" t="s">
        <v>61</v>
      </c>
      <c r="G56" t="s">
        <v>10</v>
      </c>
    </row>
    <row r="57" spans="1:8" x14ac:dyDescent="0.25">
      <c r="A57" t="b">
        <v>0</v>
      </c>
      <c r="B57">
        <v>35</v>
      </c>
      <c r="D57">
        <v>4</v>
      </c>
      <c r="E57" s="187" t="s">
        <v>367</v>
      </c>
      <c r="F57" t="s">
        <v>353</v>
      </c>
      <c r="G57" t="s">
        <v>10</v>
      </c>
    </row>
    <row r="58" spans="1:8" x14ac:dyDescent="0.25">
      <c r="A58" t="s">
        <v>64</v>
      </c>
      <c r="B58">
        <v>34</v>
      </c>
      <c r="D58">
        <v>5</v>
      </c>
      <c r="E58" s="187" t="s">
        <v>367</v>
      </c>
      <c r="F58" t="s">
        <v>353</v>
      </c>
      <c r="G58" t="s">
        <v>10</v>
      </c>
    </row>
    <row r="59" spans="1:8" x14ac:dyDescent="0.25">
      <c r="A59" t="s">
        <v>293</v>
      </c>
      <c r="B59" t="s">
        <v>346</v>
      </c>
      <c r="D59">
        <v>6</v>
      </c>
      <c r="E59" s="187" t="s">
        <v>367</v>
      </c>
      <c r="F59" t="s">
        <v>354</v>
      </c>
      <c r="G59" t="s">
        <v>10</v>
      </c>
    </row>
    <row r="60" spans="1:8" x14ac:dyDescent="0.25">
      <c r="A60" s="167" t="s">
        <v>379</v>
      </c>
      <c r="B60">
        <v>40</v>
      </c>
      <c r="D60">
        <v>7</v>
      </c>
      <c r="E60" s="187" t="s">
        <v>367</v>
      </c>
      <c r="F60" t="s">
        <v>361</v>
      </c>
      <c r="G60" t="s">
        <v>10</v>
      </c>
    </row>
    <row r="61" spans="1:8" x14ac:dyDescent="0.25">
      <c r="A61">
        <v>221</v>
      </c>
      <c r="B61">
        <v>39</v>
      </c>
      <c r="D61">
        <v>8</v>
      </c>
      <c r="E61" s="187" t="s">
        <v>367</v>
      </c>
      <c r="F61" t="s">
        <v>362</v>
      </c>
      <c r="G61" t="s">
        <v>10</v>
      </c>
    </row>
    <row r="62" spans="1:8" x14ac:dyDescent="0.25">
      <c r="A62" s="107">
        <v>43141</v>
      </c>
      <c r="B62">
        <v>38</v>
      </c>
      <c r="D62" s="188"/>
    </row>
    <row r="63" spans="1:8" x14ac:dyDescent="0.25">
      <c r="A63" s="107">
        <v>43141</v>
      </c>
      <c r="B63" t="s">
        <v>112</v>
      </c>
      <c r="D63">
        <v>10</v>
      </c>
      <c r="E63" s="187" t="s">
        <v>367</v>
      </c>
      <c r="F63" t="s">
        <v>61</v>
      </c>
      <c r="G63" t="s">
        <v>66</v>
      </c>
    </row>
    <row r="64" spans="1:8" x14ac:dyDescent="0.25">
      <c r="A64" t="b">
        <v>1</v>
      </c>
      <c r="B64" t="s">
        <v>113</v>
      </c>
      <c r="D64">
        <v>11</v>
      </c>
      <c r="E64" s="187" t="s">
        <v>367</v>
      </c>
      <c r="F64" t="s">
        <v>61</v>
      </c>
      <c r="G64" t="s">
        <v>66</v>
      </c>
    </row>
    <row r="65" spans="1:7" x14ac:dyDescent="0.25">
      <c r="A65" t="b">
        <v>0</v>
      </c>
      <c r="B65" t="s">
        <v>114</v>
      </c>
      <c r="D65">
        <v>12</v>
      </c>
      <c r="E65" s="187" t="s">
        <v>367</v>
      </c>
      <c r="F65" t="s">
        <v>61</v>
      </c>
      <c r="G65" t="s">
        <v>66</v>
      </c>
    </row>
    <row r="66" spans="1:7" x14ac:dyDescent="0.25">
      <c r="A66" t="b">
        <v>1</v>
      </c>
      <c r="B66" t="s">
        <v>115</v>
      </c>
      <c r="D66">
        <v>13</v>
      </c>
      <c r="E66" s="187" t="s">
        <v>367</v>
      </c>
      <c r="F66" t="s">
        <v>61</v>
      </c>
      <c r="G66" t="s">
        <v>66</v>
      </c>
    </row>
    <row r="67" spans="1:7" x14ac:dyDescent="0.25">
      <c r="A67" t="s">
        <v>101</v>
      </c>
      <c r="B67" t="s">
        <v>116</v>
      </c>
      <c r="D67">
        <v>14</v>
      </c>
      <c r="E67" s="187" t="s">
        <v>367</v>
      </c>
      <c r="F67" t="s">
        <v>353</v>
      </c>
      <c r="G67" t="s">
        <v>66</v>
      </c>
    </row>
    <row r="68" spans="1:7" x14ac:dyDescent="0.25">
      <c r="A68" t="s">
        <v>98</v>
      </c>
      <c r="B68" t="s">
        <v>117</v>
      </c>
      <c r="D68">
        <v>15</v>
      </c>
      <c r="E68" s="187" t="s">
        <v>367</v>
      </c>
      <c r="F68" t="s">
        <v>353</v>
      </c>
      <c r="G68" t="s">
        <v>66</v>
      </c>
    </row>
    <row r="69" spans="1:7" x14ac:dyDescent="0.25">
      <c r="A69" t="s">
        <v>99</v>
      </c>
      <c r="B69" t="s">
        <v>118</v>
      </c>
      <c r="D69">
        <v>16</v>
      </c>
      <c r="E69" s="187" t="s">
        <v>367</v>
      </c>
      <c r="F69" t="s">
        <v>353</v>
      </c>
      <c r="G69" t="s">
        <v>66</v>
      </c>
    </row>
    <row r="70" spans="1:7" x14ac:dyDescent="0.25">
      <c r="A70" t="s">
        <v>122</v>
      </c>
      <c r="B70" t="s">
        <v>119</v>
      </c>
      <c r="D70">
        <v>17</v>
      </c>
      <c r="E70" s="187" t="s">
        <v>367</v>
      </c>
      <c r="F70" t="s">
        <v>354</v>
      </c>
      <c r="G70" t="s">
        <v>66</v>
      </c>
    </row>
    <row r="71" spans="1:7" x14ac:dyDescent="0.25">
      <c r="A71" t="b">
        <v>1</v>
      </c>
      <c r="B71" t="s">
        <v>120</v>
      </c>
      <c r="D71">
        <v>18</v>
      </c>
      <c r="E71" s="187" t="s">
        <v>367</v>
      </c>
      <c r="F71" t="s">
        <v>354</v>
      </c>
      <c r="G71" t="s">
        <v>66</v>
      </c>
    </row>
    <row r="72" spans="1:7" x14ac:dyDescent="0.25">
      <c r="A72" t="b">
        <v>1</v>
      </c>
      <c r="B72" t="s">
        <v>121</v>
      </c>
      <c r="D72">
        <v>19</v>
      </c>
      <c r="E72" s="187" t="s">
        <v>367</v>
      </c>
      <c r="F72" t="s">
        <v>361</v>
      </c>
      <c r="G72" t="s">
        <v>66</v>
      </c>
    </row>
    <row r="73" spans="1:7" x14ac:dyDescent="0.25">
      <c r="B73" s="122" t="s">
        <v>135</v>
      </c>
      <c r="D73">
        <v>20</v>
      </c>
      <c r="E73" s="187" t="s">
        <v>367</v>
      </c>
      <c r="F73" t="s">
        <v>362</v>
      </c>
      <c r="G73" t="s">
        <v>66</v>
      </c>
    </row>
    <row r="74" spans="1:7" x14ac:dyDescent="0.25">
      <c r="A74" t="b">
        <v>1</v>
      </c>
      <c r="B74" t="b">
        <v>0</v>
      </c>
      <c r="D74">
        <v>21</v>
      </c>
      <c r="E74" s="187" t="s">
        <v>367</v>
      </c>
      <c r="F74" t="s">
        <v>363</v>
      </c>
      <c r="G74" t="s">
        <v>66</v>
      </c>
    </row>
    <row r="75" spans="1:7" x14ac:dyDescent="0.25">
      <c r="A75" t="b">
        <v>0</v>
      </c>
    </row>
    <row r="76" spans="1:7" x14ac:dyDescent="0.25">
      <c r="A76" t="b">
        <v>1</v>
      </c>
      <c r="D76">
        <v>9</v>
      </c>
      <c r="E76" s="187" t="s">
        <v>367</v>
      </c>
      <c r="F76" t="s">
        <v>61</v>
      </c>
      <c r="G76" t="s">
        <v>6</v>
      </c>
    </row>
    <row r="77" spans="1:7" x14ac:dyDescent="0.25">
      <c r="A77" t="b">
        <v>0</v>
      </c>
      <c r="B77" s="107">
        <v>43383</v>
      </c>
      <c r="D77">
        <v>22</v>
      </c>
      <c r="E77" s="187" t="s">
        <v>367</v>
      </c>
      <c r="F77" t="s">
        <v>61</v>
      </c>
      <c r="G77" t="s">
        <v>6</v>
      </c>
    </row>
    <row r="78" spans="1:7" x14ac:dyDescent="0.25">
      <c r="A78">
        <v>4</v>
      </c>
      <c r="B78" t="s">
        <v>321</v>
      </c>
      <c r="D78">
        <v>23</v>
      </c>
      <c r="E78" s="187" t="s">
        <v>367</v>
      </c>
      <c r="F78" t="s">
        <v>61</v>
      </c>
      <c r="G78" t="s">
        <v>6</v>
      </c>
    </row>
    <row r="79" spans="1:7" x14ac:dyDescent="0.25">
      <c r="A79">
        <v>1</v>
      </c>
      <c r="B79" s="107">
        <v>43385</v>
      </c>
      <c r="D79">
        <v>24</v>
      </c>
      <c r="E79" s="187" t="s">
        <v>367</v>
      </c>
      <c r="F79" t="s">
        <v>353</v>
      </c>
      <c r="G79" t="s">
        <v>6</v>
      </c>
    </row>
    <row r="80" spans="1:7" x14ac:dyDescent="0.25">
      <c r="A80">
        <v>3</v>
      </c>
      <c r="B80" s="107">
        <v>43831</v>
      </c>
      <c r="D80">
        <v>25</v>
      </c>
      <c r="E80" s="187" t="s">
        <v>367</v>
      </c>
      <c r="F80" t="s">
        <v>353</v>
      </c>
      <c r="G80" t="s">
        <v>6</v>
      </c>
    </row>
    <row r="81" spans="1:7" ht="41.4" x14ac:dyDescent="0.25">
      <c r="A81">
        <v>2</v>
      </c>
      <c r="B81" s="179" t="s">
        <v>344</v>
      </c>
      <c r="D81">
        <v>26</v>
      </c>
      <c r="E81" s="187" t="s">
        <v>367</v>
      </c>
      <c r="F81" t="s">
        <v>354</v>
      </c>
      <c r="G81" t="s">
        <v>6</v>
      </c>
    </row>
    <row r="82" spans="1:7" x14ac:dyDescent="0.25">
      <c r="A82" t="b">
        <v>1</v>
      </c>
      <c r="B82" s="178" t="s">
        <v>328</v>
      </c>
      <c r="D82">
        <v>27</v>
      </c>
      <c r="E82" s="187" t="s">
        <v>367</v>
      </c>
      <c r="F82" t="s">
        <v>362</v>
      </c>
      <c r="G82" t="s">
        <v>6</v>
      </c>
    </row>
    <row r="83" spans="1:7" x14ac:dyDescent="0.25">
      <c r="A83" t="b">
        <v>0</v>
      </c>
    </row>
    <row r="84" spans="1:7" x14ac:dyDescent="0.25">
      <c r="A84" t="b">
        <v>1</v>
      </c>
    </row>
    <row r="85" spans="1:7" x14ac:dyDescent="0.25">
      <c r="A85" t="b">
        <v>0</v>
      </c>
      <c r="D85">
        <v>28</v>
      </c>
      <c r="E85" s="187" t="s">
        <v>367</v>
      </c>
      <c r="F85" t="s">
        <v>61</v>
      </c>
      <c r="G85" s="100" t="s">
        <v>3</v>
      </c>
    </row>
    <row r="86" spans="1:7" x14ac:dyDescent="0.25">
      <c r="A86" t="b">
        <v>0</v>
      </c>
      <c r="D86">
        <v>29</v>
      </c>
      <c r="E86" s="187" t="s">
        <v>367</v>
      </c>
      <c r="F86" t="s">
        <v>61</v>
      </c>
      <c r="G86" s="100" t="s">
        <v>3</v>
      </c>
    </row>
    <row r="87" spans="1:7" x14ac:dyDescent="0.25">
      <c r="A87" t="b">
        <v>1</v>
      </c>
      <c r="D87">
        <v>30</v>
      </c>
      <c r="E87" s="187" t="s">
        <v>367</v>
      </c>
      <c r="F87" t="s">
        <v>61</v>
      </c>
      <c r="G87" s="100" t="s">
        <v>3</v>
      </c>
    </row>
    <row r="88" spans="1:7" x14ac:dyDescent="0.25">
      <c r="A88" t="s">
        <v>109</v>
      </c>
      <c r="D88">
        <v>31</v>
      </c>
      <c r="E88" s="187" t="s">
        <v>367</v>
      </c>
      <c r="F88" t="s">
        <v>353</v>
      </c>
      <c r="G88" s="100" t="s">
        <v>3</v>
      </c>
    </row>
    <row r="89" spans="1:7" x14ac:dyDescent="0.25">
      <c r="B89" t="s">
        <v>330</v>
      </c>
      <c r="D89">
        <v>32</v>
      </c>
      <c r="E89" s="187" t="s">
        <v>367</v>
      </c>
      <c r="F89" t="s">
        <v>353</v>
      </c>
      <c r="G89" s="100" t="s">
        <v>3</v>
      </c>
    </row>
    <row r="90" spans="1:7" x14ac:dyDescent="0.25">
      <c r="D90">
        <v>33</v>
      </c>
      <c r="E90" s="187" t="s">
        <v>367</v>
      </c>
      <c r="F90" t="s">
        <v>354</v>
      </c>
      <c r="G90" s="100" t="s">
        <v>3</v>
      </c>
    </row>
    <row r="91" spans="1:7" x14ac:dyDescent="0.25">
      <c r="B91" t="s">
        <v>323</v>
      </c>
      <c r="D91" s="189">
        <v>34</v>
      </c>
      <c r="E91" s="187" t="s">
        <v>367</v>
      </c>
      <c r="F91" t="s">
        <v>354</v>
      </c>
      <c r="G91" s="100" t="s">
        <v>3</v>
      </c>
    </row>
    <row r="92" spans="1:7" x14ac:dyDescent="0.25">
      <c r="D92">
        <v>35</v>
      </c>
      <c r="E92" s="187" t="s">
        <v>367</v>
      </c>
      <c r="F92" t="s">
        <v>363</v>
      </c>
      <c r="G92" s="100" t="s">
        <v>3</v>
      </c>
    </row>
    <row r="93" spans="1:7" x14ac:dyDescent="0.25">
      <c r="D93">
        <v>36</v>
      </c>
      <c r="E93" s="187" t="s">
        <v>367</v>
      </c>
      <c r="F93" t="s">
        <v>361</v>
      </c>
      <c r="G93" s="100" t="s">
        <v>3</v>
      </c>
    </row>
    <row r="94" spans="1:7" x14ac:dyDescent="0.25">
      <c r="D94">
        <v>37</v>
      </c>
      <c r="E94" s="187" t="s">
        <v>367</v>
      </c>
      <c r="F94" t="s">
        <v>362</v>
      </c>
      <c r="G94" s="100" t="s">
        <v>3</v>
      </c>
    </row>
    <row r="96" spans="1:7" x14ac:dyDescent="0.25">
      <c r="B96" t="s">
        <v>331</v>
      </c>
      <c r="D96">
        <v>50</v>
      </c>
      <c r="E96" s="187" t="s">
        <v>367</v>
      </c>
      <c r="F96" t="s">
        <v>61</v>
      </c>
      <c r="G96" t="s">
        <v>15</v>
      </c>
    </row>
    <row r="97" spans="1:7" x14ac:dyDescent="0.25">
      <c r="B97" t="s">
        <v>330</v>
      </c>
      <c r="D97">
        <v>51</v>
      </c>
      <c r="E97" s="187" t="s">
        <v>367</v>
      </c>
      <c r="F97" t="s">
        <v>61</v>
      </c>
      <c r="G97" t="s">
        <v>15</v>
      </c>
    </row>
    <row r="98" spans="1:7" x14ac:dyDescent="0.25">
      <c r="B98" t="s">
        <v>323</v>
      </c>
      <c r="D98">
        <v>52</v>
      </c>
      <c r="E98" s="187" t="s">
        <v>367</v>
      </c>
      <c r="F98" t="s">
        <v>61</v>
      </c>
      <c r="G98" t="s">
        <v>15</v>
      </c>
    </row>
    <row r="99" spans="1:7" x14ac:dyDescent="0.25">
      <c r="B99" t="s">
        <v>324</v>
      </c>
      <c r="D99">
        <v>53</v>
      </c>
      <c r="E99" s="187" t="s">
        <v>367</v>
      </c>
      <c r="F99" t="s">
        <v>353</v>
      </c>
      <c r="G99" t="s">
        <v>15</v>
      </c>
    </row>
    <row r="100" spans="1:7" x14ac:dyDescent="0.25">
      <c r="B100" t="s">
        <v>325</v>
      </c>
      <c r="D100">
        <v>54</v>
      </c>
      <c r="E100" s="187" t="s">
        <v>367</v>
      </c>
      <c r="F100" t="s">
        <v>353</v>
      </c>
      <c r="G100" t="s">
        <v>15</v>
      </c>
    </row>
    <row r="101" spans="1:7" x14ac:dyDescent="0.25">
      <c r="A101" t="b">
        <v>0</v>
      </c>
      <c r="D101">
        <v>55</v>
      </c>
      <c r="E101" s="187" t="s">
        <v>367</v>
      </c>
      <c r="F101" t="s">
        <v>364</v>
      </c>
      <c r="G101" t="s">
        <v>15</v>
      </c>
    </row>
    <row r="102" spans="1:7" x14ac:dyDescent="0.25">
      <c r="A102" t="b">
        <v>0</v>
      </c>
      <c r="D102">
        <v>56</v>
      </c>
      <c r="E102" s="187" t="s">
        <v>367</v>
      </c>
      <c r="F102" t="s">
        <v>354</v>
      </c>
      <c r="G102" t="s">
        <v>15</v>
      </c>
    </row>
    <row r="103" spans="1:7" x14ac:dyDescent="0.25">
      <c r="A103" t="b">
        <v>1</v>
      </c>
      <c r="D103">
        <v>57</v>
      </c>
      <c r="E103" s="187" t="s">
        <v>367</v>
      </c>
      <c r="F103" t="s">
        <v>361</v>
      </c>
      <c r="G103" t="s">
        <v>15</v>
      </c>
    </row>
    <row r="104" spans="1:7" x14ac:dyDescent="0.25">
      <c r="A104" s="107">
        <v>43446</v>
      </c>
    </row>
    <row r="105" spans="1:7" x14ac:dyDescent="0.25">
      <c r="A105" t="b">
        <v>0</v>
      </c>
      <c r="D105">
        <v>58</v>
      </c>
      <c r="E105" s="187" t="s">
        <v>367</v>
      </c>
      <c r="F105" t="s">
        <v>61</v>
      </c>
      <c r="G105" s="100" t="s">
        <v>17</v>
      </c>
    </row>
    <row r="106" spans="1:7" x14ac:dyDescent="0.25">
      <c r="A106" t="b">
        <v>1</v>
      </c>
      <c r="D106">
        <v>59</v>
      </c>
      <c r="E106" s="187" t="s">
        <v>367</v>
      </c>
      <c r="F106" t="s">
        <v>61</v>
      </c>
      <c r="G106" s="100" t="s">
        <v>17</v>
      </c>
    </row>
    <row r="107" spans="1:7" x14ac:dyDescent="0.25">
      <c r="A107" t="b">
        <v>1</v>
      </c>
      <c r="D107">
        <v>60</v>
      </c>
      <c r="E107" s="187" t="s">
        <v>367</v>
      </c>
      <c r="F107" t="s">
        <v>61</v>
      </c>
      <c r="G107" s="100" t="s">
        <v>17</v>
      </c>
    </row>
    <row r="108" spans="1:7" x14ac:dyDescent="0.25">
      <c r="A108" t="b">
        <v>1</v>
      </c>
      <c r="D108">
        <v>61</v>
      </c>
      <c r="E108" s="187" t="s">
        <v>367</v>
      </c>
      <c r="F108" t="s">
        <v>353</v>
      </c>
      <c r="G108" s="100" t="s">
        <v>17</v>
      </c>
    </row>
    <row r="109" spans="1:7" x14ac:dyDescent="0.25">
      <c r="A109" t="s">
        <v>320</v>
      </c>
      <c r="D109">
        <v>62</v>
      </c>
      <c r="E109" s="187" t="s">
        <v>367</v>
      </c>
      <c r="F109" t="s">
        <v>353</v>
      </c>
      <c r="G109" s="100" t="s">
        <v>17</v>
      </c>
    </row>
    <row r="110" spans="1:7" x14ac:dyDescent="0.25">
      <c r="A110" s="107">
        <v>43101</v>
      </c>
      <c r="D110">
        <v>63</v>
      </c>
      <c r="E110" s="187" t="s">
        <v>367</v>
      </c>
      <c r="F110" t="s">
        <v>353</v>
      </c>
      <c r="G110" s="100" t="s">
        <v>17</v>
      </c>
    </row>
    <row r="111" spans="1:7" x14ac:dyDescent="0.25">
      <c r="D111">
        <v>4</v>
      </c>
      <c r="E111" s="187" t="s">
        <v>367</v>
      </c>
      <c r="F111" t="s">
        <v>354</v>
      </c>
      <c r="G111" s="100" t="s">
        <v>17</v>
      </c>
    </row>
    <row r="112" spans="1:7" x14ac:dyDescent="0.25">
      <c r="A112" t="s">
        <v>314</v>
      </c>
      <c r="D112">
        <v>5</v>
      </c>
      <c r="E112" s="187" t="s">
        <v>367</v>
      </c>
      <c r="F112" t="s">
        <v>362</v>
      </c>
      <c r="G112" s="100" t="s">
        <v>17</v>
      </c>
    </row>
    <row r="113" spans="1:6" x14ac:dyDescent="0.25">
      <c r="A113" t="s">
        <v>316</v>
      </c>
    </row>
    <row r="114" spans="1:6" x14ac:dyDescent="0.25">
      <c r="D114" s="66">
        <v>1</v>
      </c>
      <c r="E114" s="187" t="s">
        <v>367</v>
      </c>
      <c r="F114" t="s">
        <v>80</v>
      </c>
    </row>
    <row r="115" spans="1:6" x14ac:dyDescent="0.25">
      <c r="A115" t="s">
        <v>318</v>
      </c>
      <c r="D115" s="66">
        <v>2</v>
      </c>
      <c r="E115" s="187" t="s">
        <v>367</v>
      </c>
      <c r="F115" t="s">
        <v>80</v>
      </c>
    </row>
    <row r="116" spans="1:6" x14ac:dyDescent="0.25">
      <c r="D116" s="66">
        <v>3</v>
      </c>
      <c r="E116" s="187" t="s">
        <v>367</v>
      </c>
      <c r="F116" t="s">
        <v>80</v>
      </c>
    </row>
    <row r="117" spans="1:6" x14ac:dyDescent="0.25">
      <c r="A117" t="s">
        <v>314</v>
      </c>
    </row>
    <row r="119" spans="1:6" x14ac:dyDescent="0.25">
      <c r="A119" t="s">
        <v>314</v>
      </c>
    </row>
    <row r="129" spans="1:5" ht="39.6" customHeight="1" x14ac:dyDescent="0.25">
      <c r="C129" s="72" t="s">
        <v>377</v>
      </c>
      <c r="E129" s="72"/>
    </row>
    <row r="130" spans="1:5" ht="38.4" customHeight="1" x14ac:dyDescent="0.25">
      <c r="C130" s="72" t="s">
        <v>378</v>
      </c>
      <c r="E130" s="72"/>
    </row>
    <row r="131" spans="1:5" ht="37.200000000000003" customHeight="1" x14ac:dyDescent="0.25">
      <c r="A131" t="s">
        <v>315</v>
      </c>
      <c r="C131" s="72" t="s">
        <v>370</v>
      </c>
      <c r="E131" s="72"/>
    </row>
    <row r="132" spans="1:5" ht="47.4" customHeight="1" x14ac:dyDescent="0.25">
      <c r="A132" t="s">
        <v>315</v>
      </c>
      <c r="C132" s="72" t="s">
        <v>371</v>
      </c>
      <c r="D132" s="72"/>
      <c r="E132" s="72"/>
    </row>
    <row r="133" spans="1:5" ht="41.4" customHeight="1" x14ac:dyDescent="0.25">
      <c r="C133" s="72" t="s">
        <v>372</v>
      </c>
      <c r="D133" s="72"/>
    </row>
    <row r="134" spans="1:5" ht="43.8" customHeight="1" x14ac:dyDescent="0.25">
      <c r="C134" s="72" t="s">
        <v>373</v>
      </c>
      <c r="D134" s="72"/>
    </row>
    <row r="135" spans="1:5" ht="42" customHeight="1" x14ac:dyDescent="0.25">
      <c r="C135" s="72" t="s">
        <v>374</v>
      </c>
      <c r="D135" s="72"/>
    </row>
    <row r="136" spans="1:5" ht="43.2" customHeight="1" x14ac:dyDescent="0.25">
      <c r="C136" s="72" t="s">
        <v>375</v>
      </c>
      <c r="D136" s="72"/>
    </row>
    <row r="137" spans="1:5" ht="54" customHeight="1" x14ac:dyDescent="0.25">
      <c r="C137" s="72" t="s">
        <v>376</v>
      </c>
      <c r="D137" s="72"/>
    </row>
    <row r="138" spans="1:5" ht="22.8" customHeight="1" x14ac:dyDescent="0.25">
      <c r="A138" t="s">
        <v>315</v>
      </c>
    </row>
    <row r="145" spans="1:1" x14ac:dyDescent="0.25">
      <c r="A145" t="s">
        <v>317</v>
      </c>
    </row>
    <row r="148" spans="1:1" x14ac:dyDescent="0.25">
      <c r="A148" t="s">
        <v>315</v>
      </c>
    </row>
    <row r="154" spans="1:1" x14ac:dyDescent="0.25">
      <c r="A154" t="s">
        <v>319</v>
      </c>
    </row>
    <row r="161" spans="1:1" ht="55.2" x14ac:dyDescent="0.25">
      <c r="A161" s="179" t="s">
        <v>343</v>
      </c>
    </row>
    <row r="176" spans="1:1" x14ac:dyDescent="0.25">
      <c r="A176" t="s">
        <v>334</v>
      </c>
    </row>
    <row r="177" spans="1:1" x14ac:dyDescent="0.25">
      <c r="A177" t="s">
        <v>335</v>
      </c>
    </row>
    <row r="178" spans="1:1" x14ac:dyDescent="0.25">
      <c r="A178" t="s">
        <v>336</v>
      </c>
    </row>
    <row r="185" spans="1:1" x14ac:dyDescent="0.25">
      <c r="A185" s="107">
        <v>40858</v>
      </c>
    </row>
    <row r="186" spans="1:1" x14ac:dyDescent="0.25">
      <c r="A186" t="s">
        <v>323</v>
      </c>
    </row>
    <row r="187" spans="1:1" x14ac:dyDescent="0.25">
      <c r="A187">
        <v>505896</v>
      </c>
    </row>
    <row r="188" spans="1:1" x14ac:dyDescent="0.25">
      <c r="A188" t="s">
        <v>338</v>
      </c>
    </row>
    <row r="190" spans="1:1" x14ac:dyDescent="0.25">
      <c r="A190" t="s">
        <v>331</v>
      </c>
    </row>
    <row r="191" spans="1:1" x14ac:dyDescent="0.25">
      <c r="A191" t="s">
        <v>331</v>
      </c>
    </row>
    <row r="192" spans="1:1" x14ac:dyDescent="0.25">
      <c r="A192" s="107">
        <v>40941</v>
      </c>
    </row>
    <row r="193" spans="1:1" x14ac:dyDescent="0.25">
      <c r="A193" t="s">
        <v>331</v>
      </c>
    </row>
    <row r="194" spans="1:1" x14ac:dyDescent="0.25">
      <c r="A194">
        <v>60</v>
      </c>
    </row>
    <row r="195" spans="1:1" x14ac:dyDescent="0.25">
      <c r="A195" t="s">
        <v>337</v>
      </c>
    </row>
    <row r="196" spans="1:1" x14ac:dyDescent="0.25">
      <c r="A196" t="s">
        <v>338</v>
      </c>
    </row>
    <row r="197" spans="1:1" x14ac:dyDescent="0.25">
      <c r="A197" s="107">
        <v>43444</v>
      </c>
    </row>
    <row r="198" spans="1:1" x14ac:dyDescent="0.25">
      <c r="A198" s="178" t="s">
        <v>326</v>
      </c>
    </row>
    <row r="199" spans="1:1" x14ac:dyDescent="0.25">
      <c r="A199" s="178" t="s">
        <v>327</v>
      </c>
    </row>
    <row r="200" spans="1:1" x14ac:dyDescent="0.25">
      <c r="A200" s="178" t="s">
        <v>329</v>
      </c>
    </row>
    <row r="210" spans="1:2" x14ac:dyDescent="0.25">
      <c r="A210" s="178" t="s">
        <v>333</v>
      </c>
      <c r="B210" t="b">
        <v>0</v>
      </c>
    </row>
    <row r="211" spans="1:2" x14ac:dyDescent="0.25">
      <c r="A211" s="178" t="s">
        <v>332</v>
      </c>
      <c r="B211" s="107">
        <v>40461</v>
      </c>
    </row>
    <row r="212" spans="1:2" x14ac:dyDescent="0.25">
      <c r="A212">
        <v>165500</v>
      </c>
      <c r="B212" t="s">
        <v>322</v>
      </c>
    </row>
    <row r="214" spans="1:2" x14ac:dyDescent="0.25">
      <c r="A214">
        <v>1212</v>
      </c>
    </row>
    <row r="215" spans="1:2" x14ac:dyDescent="0.25">
      <c r="A215" t="b">
        <v>1</v>
      </c>
    </row>
    <row r="216" spans="1:2" ht="27.6" x14ac:dyDescent="0.25">
      <c r="A216">
        <v>5446</v>
      </c>
      <c r="B216" s="179" t="s">
        <v>345</v>
      </c>
    </row>
    <row r="217" spans="1:2" x14ac:dyDescent="0.25">
      <c r="B217" s="107">
        <v>42126</v>
      </c>
    </row>
    <row r="218" spans="1:2" x14ac:dyDescent="0.25">
      <c r="B218">
        <v>2525</v>
      </c>
    </row>
    <row r="219" spans="1:2" ht="55.2" x14ac:dyDescent="0.25">
      <c r="B219" s="179" t="s">
        <v>340</v>
      </c>
    </row>
    <row r="220" spans="1:2" x14ac:dyDescent="0.25">
      <c r="B220" s="107">
        <v>42402</v>
      </c>
    </row>
    <row r="221" spans="1:2" x14ac:dyDescent="0.25">
      <c r="B221">
        <v>1234</v>
      </c>
    </row>
    <row r="222" spans="1:2" ht="55.2" x14ac:dyDescent="0.25">
      <c r="B222" s="179" t="s">
        <v>341</v>
      </c>
    </row>
    <row r="223" spans="1:2" x14ac:dyDescent="0.25">
      <c r="B223" t="s">
        <v>339</v>
      </c>
    </row>
    <row r="225" spans="2:2" ht="41.4" x14ac:dyDescent="0.25">
      <c r="B225" s="179" t="s">
        <v>342</v>
      </c>
    </row>
  </sheetData>
  <conditionalFormatting sqref="C3">
    <cfRule type="colorScale" priority="2">
      <colorScale>
        <cfvo type="percent" val="0"/>
        <cfvo type="percent" val="50"/>
        <cfvo type="percent" val="100"/>
        <color rgb="FFF8696B"/>
        <color rgb="FFFFEB84"/>
        <color rgb="FF63BE7B"/>
      </colorScale>
    </cfRule>
  </conditionalFormatting>
  <conditionalFormatting sqref="K10">
    <cfRule type="colorScale" priority="1">
      <colorScale>
        <cfvo type="percent" val="0"/>
        <cfvo type="percent" val="50"/>
        <cfvo type="percent" val="100"/>
        <color rgb="FFF8696B"/>
        <color rgb="FFFFEB84"/>
        <color rgb="FF63BE7B"/>
      </colorScale>
    </cfRule>
  </conditionalFormatting>
  <hyperlinks>
    <hyperlink ref="E54:E61" r:id="rId1" display="toto@hotmail.fr"/>
    <hyperlink ref="E63:E74" r:id="rId2" display="toto@hotmail.fr"/>
    <hyperlink ref="E76:E80" r:id="rId3" display="toto@hotmail.fr"/>
    <hyperlink ref="E81:E82" r:id="rId4" display="toto@hotmail.fr"/>
    <hyperlink ref="E85:E94" r:id="rId5" display="toto@hotmail.fr"/>
    <hyperlink ref="E96:E103" r:id="rId6" display="toto@hotmail.fr"/>
    <hyperlink ref="E105:E112" r:id="rId7" display="toto@hotmail.fr"/>
    <hyperlink ref="E114:E116" r:id="rId8" display="toto@hotmail.fr"/>
  </hyperlinks>
  <pageMargins left="0.7" right="0.7" top="0.75" bottom="0.75" header="0.3" footer="0.3"/>
  <pageSetup paperSize="9" orientation="portrait" r:id="rId9"/>
  <drawing r:id="rId1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Budgetisation</vt:lpstr>
      <vt:lpstr>Listing</vt:lpstr>
      <vt:lpstr>Avenant-TS 1</vt:lpstr>
      <vt:lpstr>Avenant-TS 2</vt:lpstr>
      <vt:lpstr>Avenant-TS 3</vt:lpstr>
      <vt:lpstr>Avenant-TS 4</vt:lpstr>
      <vt:lpstr>base_de_données</vt:lpstr>
      <vt:lpstr>'Avenant-TS 1'!Zone_d_impression</vt:lpstr>
      <vt:lpstr>'Avenant-TS 2'!Zone_d_impression</vt:lpstr>
      <vt:lpstr>'Avenant-TS 3'!Zone_d_impression</vt:lpstr>
      <vt:lpstr>'Avenant-TS 4'!Zone_d_impression</vt:lpstr>
      <vt:lpstr>Budgetisation!Zone_d_impression</vt:lpstr>
    </vt:vector>
  </TitlesOfParts>
  <Company>HGroup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Cauet, Fabrice</dc:creator>
  <cp:lastModifiedBy>Cauet, Fabrice</cp:lastModifiedBy>
  <cp:lastPrinted>2018-10-15T10:34:21Z</cp:lastPrinted>
  <dcterms:created xsi:type="dcterms:W3CDTF">2018-08-29T06:40:04Z</dcterms:created>
  <dcterms:modified xsi:type="dcterms:W3CDTF">2018-11-27T09:42:33Z</dcterms:modified>
</cp:coreProperties>
</file>