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S_983\Desktop\"/>
    </mc:Choice>
  </mc:AlternateContent>
  <xr:revisionPtr revIDLastSave="0" documentId="8_{0C0E4F75-A341-490B-A453-E29971A90759}" xr6:coauthVersionLast="47" xr6:coauthVersionMax="47" xr10:uidLastSave="{00000000-0000-0000-0000-000000000000}"/>
  <bookViews>
    <workbookView xWindow="-120" yWindow="-120" windowWidth="29040" windowHeight="17640" xr2:uid="{50FC3456-E80E-4238-8DBC-FF073FC41BE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" i="1" l="1"/>
  <c r="N6" i="1"/>
  <c r="M7" i="1"/>
  <c r="M8" i="1"/>
  <c r="M9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4" i="1"/>
  <c r="M35" i="1"/>
  <c r="M36" i="1"/>
  <c r="M37" i="1"/>
  <c r="M38" i="1"/>
  <c r="N7" i="1"/>
  <c r="L7" i="1" s="1"/>
  <c r="N8" i="1"/>
  <c r="N9" i="1"/>
  <c r="L9" i="1" s="1"/>
  <c r="N11" i="1"/>
  <c r="L11" i="1" s="1"/>
  <c r="N12" i="1"/>
  <c r="N13" i="1"/>
  <c r="L13" i="1" s="1"/>
  <c r="N14" i="1"/>
  <c r="L14" i="1" s="1"/>
  <c r="N15" i="1"/>
  <c r="L15" i="1" s="1"/>
  <c r="N16" i="1"/>
  <c r="N17" i="1"/>
  <c r="L17" i="1" s="1"/>
  <c r="N18" i="1"/>
  <c r="L18" i="1" s="1"/>
  <c r="N19" i="1"/>
  <c r="L19" i="1" s="1"/>
  <c r="N20" i="1"/>
  <c r="N21" i="1"/>
  <c r="L21" i="1" s="1"/>
  <c r="N22" i="1"/>
  <c r="L22" i="1" s="1"/>
  <c r="N23" i="1"/>
  <c r="L23" i="1" s="1"/>
  <c r="N24" i="1"/>
  <c r="N25" i="1"/>
  <c r="L25" i="1" s="1"/>
  <c r="N26" i="1"/>
  <c r="L26" i="1" s="1"/>
  <c r="N27" i="1"/>
  <c r="L27" i="1" s="1"/>
  <c r="N28" i="1"/>
  <c r="N29" i="1"/>
  <c r="L29" i="1" s="1"/>
  <c r="N30" i="1"/>
  <c r="L30" i="1" s="1"/>
  <c r="N31" i="1"/>
  <c r="L31" i="1" s="1"/>
  <c r="N32" i="1"/>
  <c r="N33" i="1"/>
  <c r="L33" i="1" s="1"/>
  <c r="L34" i="1"/>
  <c r="N34" i="1"/>
  <c r="N35" i="1"/>
  <c r="L35" i="1" s="1"/>
  <c r="N36" i="1"/>
  <c r="N37" i="1"/>
  <c r="L37" i="1" s="1"/>
  <c r="N38" i="1"/>
  <c r="L38" i="1" s="1"/>
  <c r="L39" i="1"/>
  <c r="M39" i="1"/>
  <c r="N39" i="1"/>
  <c r="N65" i="1"/>
  <c r="M65" i="1"/>
  <c r="L65" i="1"/>
  <c r="N64" i="1"/>
  <c r="M64" i="1"/>
  <c r="L64" i="1"/>
  <c r="N63" i="1"/>
  <c r="M63" i="1"/>
  <c r="L63" i="1"/>
  <c r="N62" i="1"/>
  <c r="M62" i="1"/>
  <c r="L62" i="1"/>
  <c r="N61" i="1"/>
  <c r="M61" i="1"/>
  <c r="L61" i="1"/>
  <c r="N60" i="1"/>
  <c r="M60" i="1"/>
  <c r="L60" i="1"/>
  <c r="N59" i="1"/>
  <c r="M59" i="1"/>
  <c r="L59" i="1"/>
  <c r="N58" i="1"/>
  <c r="M58" i="1"/>
  <c r="L58" i="1"/>
  <c r="N57" i="1"/>
  <c r="M57" i="1"/>
  <c r="L57" i="1"/>
  <c r="N56" i="1"/>
  <c r="M56" i="1"/>
  <c r="L56" i="1"/>
  <c r="N55" i="1"/>
  <c r="M55" i="1"/>
  <c r="L55" i="1"/>
  <c r="N54" i="1"/>
  <c r="M54" i="1"/>
  <c r="L54" i="1"/>
  <c r="N53" i="1"/>
  <c r="M53" i="1"/>
  <c r="L53" i="1"/>
  <c r="N52" i="1"/>
  <c r="M52" i="1"/>
  <c r="L52" i="1"/>
  <c r="N51" i="1"/>
  <c r="M51" i="1"/>
  <c r="L51" i="1"/>
  <c r="N50" i="1"/>
  <c r="M50" i="1"/>
  <c r="L50" i="1"/>
  <c r="N49" i="1"/>
  <c r="M49" i="1"/>
  <c r="L49" i="1"/>
  <c r="N48" i="1"/>
  <c r="M48" i="1"/>
  <c r="L48" i="1"/>
  <c r="N47" i="1"/>
  <c r="M47" i="1"/>
  <c r="L47" i="1"/>
  <c r="N46" i="1"/>
  <c r="M46" i="1"/>
  <c r="L46" i="1"/>
  <c r="N45" i="1"/>
  <c r="M45" i="1"/>
  <c r="L45" i="1"/>
  <c r="N44" i="1"/>
  <c r="M44" i="1"/>
  <c r="L44" i="1"/>
  <c r="N43" i="1"/>
  <c r="M43" i="1"/>
  <c r="L43" i="1"/>
  <c r="N42" i="1"/>
  <c r="M42" i="1"/>
  <c r="L42" i="1"/>
  <c r="N41" i="1"/>
  <c r="M41" i="1"/>
  <c r="L41" i="1"/>
  <c r="N40" i="1"/>
  <c r="M40" i="1"/>
  <c r="L4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M33" i="1" l="1"/>
  <c r="L32" i="1"/>
  <c r="L8" i="1"/>
  <c r="L24" i="1"/>
  <c r="L16" i="1"/>
  <c r="L20" i="1"/>
  <c r="L28" i="1"/>
  <c r="L12" i="1"/>
  <c r="L36" i="1"/>
  <c r="L6" i="1" l="1"/>
  <c r="N10" i="1"/>
  <c r="L10" i="1" s="1"/>
  <c r="M10" i="1" l="1"/>
</calcChain>
</file>

<file path=xl/sharedStrings.xml><?xml version="1.0" encoding="utf-8"?>
<sst xmlns="http://schemas.openxmlformats.org/spreadsheetml/2006/main" count="233" uniqueCount="132">
  <si>
    <t>Opérateur :</t>
  </si>
  <si>
    <t>Dilution Cf</t>
  </si>
  <si>
    <t>ng/µL</t>
  </si>
  <si>
    <t>n°</t>
  </si>
  <si>
    <t>TYPE</t>
  </si>
  <si>
    <t>Vol Elution (µL)</t>
  </si>
  <si>
    <t>[ng/ µL]</t>
  </si>
  <si>
    <t>Qté ADN (µg)</t>
  </si>
  <si>
    <t>Vol patient</t>
  </si>
  <si>
    <t>Veau</t>
  </si>
  <si>
    <t>Vtotal</t>
  </si>
  <si>
    <t>0</t>
  </si>
  <si>
    <t>15/11/21-3000</t>
  </si>
  <si>
    <t>1</t>
  </si>
  <si>
    <t>2</t>
  </si>
  <si>
    <t>3</t>
  </si>
  <si>
    <t>15/11/21-3003</t>
  </si>
  <si>
    <t>4</t>
  </si>
  <si>
    <t>15/11/21-3004</t>
  </si>
  <si>
    <t>5</t>
  </si>
  <si>
    <t>15/11/21-3005</t>
  </si>
  <si>
    <t>6</t>
  </si>
  <si>
    <t>15/11/21-3006</t>
  </si>
  <si>
    <t>7</t>
  </si>
  <si>
    <t>15/11/21-3007</t>
  </si>
  <si>
    <t>8</t>
  </si>
  <si>
    <t>15/11/21-3008</t>
  </si>
  <si>
    <t>9</t>
  </si>
  <si>
    <t>10</t>
  </si>
  <si>
    <t>15/11/21-3010</t>
  </si>
  <si>
    <t>11</t>
  </si>
  <si>
    <t>15/11/21-3011</t>
  </si>
  <si>
    <t>12</t>
  </si>
  <si>
    <t>15/11/21-3012</t>
  </si>
  <si>
    <t>13</t>
  </si>
  <si>
    <t>15/11/21-3013</t>
  </si>
  <si>
    <t>14</t>
  </si>
  <si>
    <t>15/11/21-3014</t>
  </si>
  <si>
    <t>15</t>
  </si>
  <si>
    <t>16</t>
  </si>
  <si>
    <t>15/11/21-3016</t>
  </si>
  <si>
    <t>17</t>
  </si>
  <si>
    <t>15/11/21-3017</t>
  </si>
  <si>
    <t>18</t>
  </si>
  <si>
    <t>15/11/21-3018</t>
  </si>
  <si>
    <t>19</t>
  </si>
  <si>
    <t>15/11/21-3019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</si>
  <si>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</si>
  <si>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</si>
  <si>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</si>
  <si>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</si>
  <si>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</si>
  <si>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</si>
  <si>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</si>
  <si>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</si>
  <si>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</si>
  <si>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</si>
  <si>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</si>
  <si>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</si>
  <si>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</si>
  <si>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</si>
  <si>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</si>
  <si>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</si>
  <si>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</si>
  <si>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</si>
  <si>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</si>
  <si>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</si>
  <si>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</si>
  <si>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</si>
  <si>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</si>
  <si>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</si>
  <si>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</si>
  <si>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</si>
  <si>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</si>
  <si>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</si>
  <si>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</si>
  <si>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</si>
  <si>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</si>
  <si>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</si>
  <si>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</si>
  <si>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</si>
  <si>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</t>
  </si>
  <si>
    <t>B</t>
  </si>
  <si>
    <t>D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</si>
  <si>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</si>
  <si>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</si>
  <si>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</si>
  <si>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</si>
  <si>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</si>
  <si>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</si>
  <si>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</si>
  <si>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</si>
  <si>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</si>
  <si>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</si>
  <si>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</si>
  <si>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</si>
  <si>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</si>
  <si>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</si>
  <si>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</si>
  <si>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</si>
  <si>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</si>
  <si>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</si>
  <si>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</si>
  <si>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</si>
  <si>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</si>
  <si>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</si>
  <si>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</si>
  <si>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</si>
  <si>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S</t>
  </si>
  <si>
    <t>R</t>
  </si>
  <si>
    <t>E</t>
  </si>
  <si>
    <t>F</t>
  </si>
  <si>
    <t>G</t>
  </si>
  <si>
    <t>C</t>
  </si>
  <si>
    <t>15/11/21-3001</t>
  </si>
  <si>
    <t>15/11/21-3002</t>
  </si>
  <si>
    <t>15/11/21-3009</t>
  </si>
  <si>
    <t>15/11/21-3015</t>
  </si>
  <si>
    <t>15/11/21-3020</t>
  </si>
  <si>
    <t>15/11/21-3021</t>
  </si>
  <si>
    <t>15/11/21-3022</t>
  </si>
  <si>
    <t>15/11/21-3023</t>
  </si>
  <si>
    <t>15/11/21-3024</t>
  </si>
  <si>
    <t>15/11/21-3025</t>
  </si>
  <si>
    <t>15/11/21-3026</t>
  </si>
  <si>
    <t>15/11/21-3027</t>
  </si>
  <si>
    <t>15/11/21-3028</t>
  </si>
  <si>
    <t>15/11/21-3029</t>
  </si>
  <si>
    <t>15/11/21-3030</t>
  </si>
  <si>
    <t>15/11/21-3031</t>
  </si>
  <si>
    <t>15/11/21-3032</t>
  </si>
  <si>
    <t>échantillon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</si>
</sst>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;[Red]0.0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i/>
      <sz val="8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i/>
      <sz val="8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8"/>
      <color indexed="8"/>
      <name val="Times New Roman"/>
      <family val="1"/>
    </font>
    <font>
      <b/>
      <sz val="9"/>
      <name val="Times New Roman"/>
      <family val="1"/>
    </font>
    <font>
      <b/>
      <sz val="10"/>
      <color rgb="FF00000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5"/>
      <name val="Calibri"/>
      <family val="2"/>
      <scheme val="minor"/>
    </font>
    <font>
      <b/>
      <sz val="9"/>
      <color indexed="8"/>
      <name val="Times New Roman"/>
      <family val="1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7"/>
      <color rgb="FF000000"/>
      <name val="Calibri"/>
      <family val="2"/>
      <scheme val="minor"/>
    </font>
    <font>
      <sz val="6"/>
      <name val="Calibri"/>
      <family val="2"/>
      <scheme val="minor"/>
    </font>
    <font>
      <sz val="7"/>
      <name val="Calibri"/>
      <family val="2"/>
      <scheme val="minor"/>
    </font>
    <font>
      <sz val="6"/>
      <color indexed="8"/>
      <name val="Calibri"/>
      <family val="2"/>
      <scheme val="minor"/>
    </font>
    <font>
      <i/>
      <sz val="10"/>
      <name val="Calibri"/>
      <family val="2"/>
      <scheme val="minor"/>
    </font>
    <font>
      <b/>
      <sz val="12"/>
      <color indexed="20"/>
      <name val="Calibri"/>
      <family val="2"/>
      <scheme val="minor"/>
    </font>
    <font>
      <b/>
      <sz val="6"/>
      <color indexed="8"/>
      <name val="Calibri"/>
      <family val="2"/>
      <scheme val="minor"/>
    </font>
    <font>
      <sz val="8"/>
      <name val="Times New Roman"/>
      <family val="1"/>
    </font>
    <font>
      <b/>
      <i/>
      <sz val="8"/>
      <name val="Calibri"/>
      <family val="2"/>
      <scheme val="minor"/>
    </font>
    <font>
      <b/>
      <i/>
      <sz val="9"/>
      <color indexed="8"/>
      <name val="Times New Roman"/>
      <family val="1"/>
    </font>
    <font>
      <b/>
      <sz val="10"/>
      <name val="Times New Roman"/>
      <family val="1"/>
    </font>
  </fonts>
  <fills count="64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7" tint="0.79998168889431442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8" tint="0.59999389629810485"/>
        <bgColor indexed="41"/>
      </patternFill>
    </fill>
    <fill>
      <patternFill patternType="solid">
        <fgColor theme="8" tint="0.59999389629810485"/>
        <bgColor indexed="29"/>
      </patternFill>
    </fill>
    <fill>
      <patternFill patternType="solid">
        <fgColor theme="0"/>
        <bgColor indexed="45"/>
      </patternFill>
    </fill>
    <fill>
      <patternFill patternType="solid">
        <fgColor theme="0"/>
        <bgColor rgb="FFFFFFFF"/>
      </patternFill>
    </fill>
    <fill>
      <patternFill patternType="solid">
        <fgColor theme="7" tint="0.79998168889431442"/>
        <bgColor indexed="26"/>
      </patternFill>
    </fill>
    <fill>
      <patternFill patternType="solid">
        <fgColor theme="0"/>
        <bgColor indexed="22"/>
      </patternFill>
    </fill>
    <fill>
      <patternFill patternType="solid">
        <fgColor indexed="27"/>
        <bgColor indexed="41"/>
      </patternFill>
    </fill>
    <fill>
      <patternFill patternType="solid">
        <fgColor theme="5" tint="0.79998168889431442"/>
        <bgColor indexed="22"/>
      </patternFill>
    </fill>
    <fill>
      <patternFill patternType="solid">
        <fgColor theme="5" tint="0.59999389629810485"/>
        <bgColor indexed="5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26"/>
      </patternFill>
    </fill>
    <fill>
      <patternFill patternType="solid">
        <fgColor rgb="FF9999FF"/>
        <bgColor indexed="64"/>
      </patternFill>
    </fill>
    <fill>
      <patternFill patternType="solid">
        <fgColor rgb="FFFFC9C9"/>
        <bgColor indexed="26"/>
      </patternFill>
    </fill>
    <fill>
      <patternFill patternType="solid">
        <fgColor indexed="29"/>
        <bgColor indexed="45"/>
      </patternFill>
    </fill>
    <fill>
      <patternFill patternType="solid">
        <fgColor indexed="44"/>
        <bgColor indexed="31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rgb="FFFFE1E1"/>
        <bgColor indexed="46"/>
      </patternFill>
    </fill>
    <fill>
      <patternFill patternType="solid">
        <fgColor theme="7" tint="0.79998168889431442"/>
        <bgColor indexed="46"/>
      </patternFill>
    </fill>
    <fill>
      <patternFill patternType="solid">
        <fgColor theme="7" tint="0.79998168889431442"/>
        <bgColor rgb="FFFFFFFF"/>
      </patternFill>
    </fill>
    <fill>
      <patternFill patternType="solid">
        <fgColor theme="0" tint="-0.14999847407452621"/>
        <bgColor indexed="41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7" tint="0.79998168889431442"/>
        <bgColor indexed="31"/>
      </patternFill>
    </fill>
    <fill>
      <patternFill patternType="solid">
        <fgColor theme="0"/>
        <bgColor indexed="41"/>
      </patternFill>
    </fill>
    <fill>
      <patternFill patternType="solid">
        <fgColor theme="7" tint="0.79998168889431442"/>
        <bgColor indexed="55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41"/>
      </patternFill>
    </fill>
    <fill>
      <patternFill patternType="solid">
        <fgColor theme="0"/>
        <bgColor indexed="51"/>
      </patternFill>
    </fill>
    <fill>
      <patternFill patternType="solid">
        <fgColor theme="0"/>
        <bgColor indexed="29"/>
      </patternFill>
    </fill>
    <fill>
      <patternFill patternType="solid">
        <fgColor theme="0"/>
        <bgColor indexed="31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40"/>
      </patternFill>
    </fill>
    <fill>
      <patternFill patternType="solid">
        <fgColor theme="5" tint="0.59999389629810485"/>
        <bgColor indexed="51"/>
      </patternFill>
    </fill>
    <fill>
      <patternFill patternType="solid">
        <fgColor theme="9" tint="0.79998168889431442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theme="9" tint="0.59999389629810485"/>
        <bgColor indexed="21"/>
      </patternFill>
    </fill>
    <fill>
      <patternFill patternType="solid">
        <fgColor rgb="FFFFCCFF"/>
        <bgColor indexed="29"/>
      </patternFill>
    </fill>
    <fill>
      <patternFill patternType="solid">
        <fgColor rgb="FFFF99FF"/>
        <bgColor indexed="29"/>
      </patternFill>
    </fill>
    <fill>
      <patternFill patternType="solid">
        <fgColor rgb="FFFFCCFF"/>
        <bgColor indexed="45"/>
      </patternFill>
    </fill>
    <fill>
      <patternFill patternType="solid">
        <fgColor rgb="FF9999FF"/>
        <bgColor indexed="45"/>
      </patternFill>
    </fill>
    <fill>
      <patternFill patternType="solid">
        <fgColor rgb="FF9999FF"/>
        <bgColor indexed="24"/>
      </patternFill>
    </fill>
    <fill>
      <patternFill patternType="solid">
        <fgColor rgb="FFFF99FF"/>
        <bgColor indexed="64"/>
      </patternFill>
    </fill>
    <fill>
      <patternFill patternType="solid">
        <fgColor theme="8" tint="0.39997558519241921"/>
        <bgColor indexed="22"/>
      </patternFill>
    </fill>
    <fill>
      <patternFill patternType="solid">
        <fgColor theme="7" tint="0.59999389629810485"/>
        <bgColor indexed="26"/>
      </patternFill>
    </fill>
    <fill>
      <patternFill patternType="solid">
        <fgColor rgb="FFFF999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rgb="FFFF66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0000"/>
        <bgColor rgb="FFFFFFFF"/>
      </patternFill>
    </fill>
    <fill>
      <patternFill patternType="solid">
        <fgColor rgb="FFFF0000"/>
        <bgColor indexed="26"/>
      </patternFill>
    </fill>
    <fill>
      <patternFill patternType="solid">
        <fgColor rgb="FFFF0000"/>
        <bgColor indexed="22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3">
    <xf numFmtId="0" fontId="0" fillId="0" borderId="0" xfId="0"/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 applyProtection="1">
      <alignment horizontal="center" vertical="center"/>
      <protection locked="0"/>
    </xf>
    <xf numFmtId="0" fontId="3" fillId="2" borderId="0" xfId="0" applyFont="1" applyFill="1" applyAlignment="1">
      <alignment vertical="center"/>
    </xf>
    <xf numFmtId="0" fontId="4" fillId="0" borderId="0" xfId="0" applyFont="1"/>
    <xf numFmtId="1" fontId="3" fillId="3" borderId="0" xfId="0" applyNumberFormat="1" applyFont="1" applyFill="1" applyAlignment="1">
      <alignment horizontal="center"/>
    </xf>
    <xf numFmtId="1" fontId="5" fillId="2" borderId="0" xfId="0" applyNumberFormat="1" applyFont="1" applyFill="1" applyAlignment="1">
      <alignment horizontal="center" wrapText="1"/>
    </xf>
    <xf numFmtId="0" fontId="4" fillId="5" borderId="0" xfId="0" applyFont="1" applyFill="1"/>
    <xf numFmtId="0" fontId="6" fillId="6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wrapText="1"/>
    </xf>
    <xf numFmtId="0" fontId="7" fillId="4" borderId="0" xfId="0" applyFont="1" applyFill="1" applyAlignment="1">
      <alignment horizontal="center" vertical="center" wrapText="1"/>
    </xf>
    <xf numFmtId="0" fontId="1" fillId="6" borderId="7" xfId="0" quotePrefix="1" applyFont="1" applyFill="1" applyBorder="1" applyAlignment="1">
      <alignment horizontal="center" vertical="center"/>
    </xf>
    <xf numFmtId="0" fontId="10" fillId="6" borderId="8" xfId="0" applyFont="1" applyFill="1" applyBorder="1" applyAlignment="1" applyProtection="1">
      <alignment horizontal="center" vertical="center"/>
      <protection locked="0"/>
    </xf>
    <xf numFmtId="0" fontId="11" fillId="9" borderId="8" xfId="0" applyFont="1" applyFill="1" applyBorder="1" applyAlignment="1" applyProtection="1">
      <alignment horizontal="center" vertical="center"/>
      <protection locked="0"/>
    </xf>
    <xf numFmtId="0" fontId="5" fillId="6" borderId="8" xfId="0" applyFont="1" applyFill="1" applyBorder="1" applyAlignment="1" applyProtection="1">
      <alignment horizontal="center" vertical="center"/>
      <protection locked="0"/>
    </xf>
    <xf numFmtId="164" fontId="12" fillId="10" borderId="8" xfId="0" applyNumberFormat="1" applyFont="1" applyFill="1" applyBorder="1" applyAlignment="1" applyProtection="1">
      <alignment horizontal="center" vertical="center"/>
      <protection locked="0"/>
    </xf>
    <xf numFmtId="164" fontId="13" fillId="6" borderId="9" xfId="0" applyNumberFormat="1" applyFont="1" applyFill="1" applyBorder="1" applyAlignment="1">
      <alignment horizontal="center" vertical="center"/>
    </xf>
    <xf numFmtId="0" fontId="3" fillId="11" borderId="0" xfId="0" applyFont="1" applyFill="1" applyAlignment="1" applyProtection="1">
      <alignment horizontal="center" vertical="center"/>
      <protection locked="0"/>
    </xf>
    <xf numFmtId="2" fontId="3" fillId="6" borderId="8" xfId="0" applyNumberFormat="1" applyFont="1" applyFill="1" applyBorder="1" applyAlignment="1">
      <alignment horizontal="center" vertical="center"/>
    </xf>
    <xf numFmtId="1" fontId="5" fillId="12" borderId="9" xfId="0" applyNumberFormat="1" applyFont="1" applyFill="1" applyBorder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2" fontId="9" fillId="13" borderId="12" xfId="0" applyNumberFormat="1" applyFont="1" applyFill="1" applyBorder="1" applyAlignment="1">
      <alignment horizontal="center" vertical="center"/>
    </xf>
    <xf numFmtId="2" fontId="9" fillId="14" borderId="13" xfId="0" applyNumberFormat="1" applyFont="1" applyFill="1" applyBorder="1" applyAlignment="1">
      <alignment horizontal="center" vertical="center"/>
    </xf>
    <xf numFmtId="0" fontId="14" fillId="15" borderId="14" xfId="0" applyFont="1" applyFill="1" applyBorder="1" applyAlignment="1">
      <alignment horizontal="center" vertical="center"/>
    </xf>
    <xf numFmtId="1" fontId="9" fillId="3" borderId="15" xfId="0" applyNumberFormat="1" applyFont="1" applyFill="1" applyBorder="1" applyAlignment="1" applyProtection="1">
      <alignment horizontal="center" vertical="center"/>
      <protection locked="0"/>
    </xf>
    <xf numFmtId="1" fontId="9" fillId="3" borderId="16" xfId="0" applyNumberFormat="1" applyFont="1" applyFill="1" applyBorder="1" applyAlignment="1" applyProtection="1">
      <alignment horizontal="center" vertical="center"/>
      <protection locked="0"/>
    </xf>
    <xf numFmtId="0" fontId="14" fillId="3" borderId="17" xfId="0" applyFont="1" applyFill="1" applyBorder="1" applyAlignment="1" applyProtection="1">
      <alignment horizontal="center" vertical="center"/>
      <protection locked="0"/>
    </xf>
    <xf numFmtId="1" fontId="9" fillId="16" borderId="12" xfId="0" applyNumberFormat="1" applyFont="1" applyFill="1" applyBorder="1" applyAlignment="1">
      <alignment horizontal="center" vertical="center"/>
    </xf>
    <xf numFmtId="2" fontId="9" fillId="17" borderId="13" xfId="0" applyNumberFormat="1" applyFont="1" applyFill="1" applyBorder="1" applyAlignment="1">
      <alignment horizontal="center" vertical="center"/>
    </xf>
    <xf numFmtId="0" fontId="15" fillId="18" borderId="14" xfId="0" applyFont="1" applyFill="1" applyBorder="1" applyAlignment="1">
      <alignment horizontal="center" vertical="center"/>
    </xf>
    <xf numFmtId="0" fontId="14" fillId="3" borderId="15" xfId="0" applyFont="1" applyFill="1" applyBorder="1" applyAlignment="1" applyProtection="1">
      <alignment horizontal="center" vertical="center"/>
      <protection locked="0"/>
    </xf>
    <xf numFmtId="0" fontId="14" fillId="3" borderId="16" xfId="0" applyFont="1" applyFill="1" applyBorder="1" applyAlignment="1" applyProtection="1">
      <alignment horizontal="center" vertical="center"/>
      <protection locked="0"/>
    </xf>
    <xf numFmtId="0" fontId="14" fillId="19" borderId="12" xfId="0" applyFont="1" applyFill="1" applyBorder="1" applyAlignment="1">
      <alignment horizontal="center" vertical="center"/>
    </xf>
    <xf numFmtId="0" fontId="14" fillId="20" borderId="13" xfId="0" applyFont="1" applyFill="1" applyBorder="1" applyAlignment="1">
      <alignment horizontal="center" vertical="center"/>
    </xf>
    <xf numFmtId="0" fontId="14" fillId="21" borderId="14" xfId="0" applyFont="1" applyFill="1" applyBorder="1" applyAlignment="1">
      <alignment horizontal="center" vertical="center"/>
    </xf>
    <xf numFmtId="0" fontId="16" fillId="11" borderId="0" xfId="0" applyFont="1" applyFill="1" applyAlignment="1" applyProtection="1">
      <alignment horizontal="center" vertical="center" wrapText="1"/>
      <protection locked="0"/>
    </xf>
    <xf numFmtId="0" fontId="15" fillId="22" borderId="12" xfId="0" applyFont="1" applyFill="1" applyBorder="1" applyAlignment="1">
      <alignment horizontal="center" vertical="center"/>
    </xf>
    <xf numFmtId="0" fontId="14" fillId="23" borderId="13" xfId="0" applyFont="1" applyFill="1" applyBorder="1" applyAlignment="1">
      <alignment horizontal="center" vertical="center"/>
    </xf>
    <xf numFmtId="0" fontId="17" fillId="24" borderId="14" xfId="0" applyFont="1" applyFill="1" applyBorder="1" applyAlignment="1">
      <alignment horizontal="center" vertical="center"/>
    </xf>
    <xf numFmtId="0" fontId="14" fillId="25" borderId="15" xfId="0" applyFont="1" applyFill="1" applyBorder="1" applyAlignment="1" applyProtection="1">
      <alignment horizontal="center" vertical="center"/>
      <protection locked="0"/>
    </xf>
    <xf numFmtId="0" fontId="19" fillId="25" borderId="16" xfId="0" applyFont="1" applyFill="1" applyBorder="1" applyAlignment="1" applyProtection="1">
      <alignment horizontal="center" vertical="center"/>
      <protection locked="0"/>
    </xf>
    <xf numFmtId="0" fontId="19" fillId="25" borderId="17" xfId="0" applyFont="1" applyFill="1" applyBorder="1" applyAlignment="1" applyProtection="1">
      <alignment horizontal="center" vertical="center"/>
      <protection locked="0"/>
    </xf>
    <xf numFmtId="0" fontId="20" fillId="26" borderId="12" xfId="0" applyFont="1" applyFill="1" applyBorder="1" applyAlignment="1">
      <alignment horizontal="center" vertical="center"/>
    </xf>
    <xf numFmtId="0" fontId="7" fillId="27" borderId="13" xfId="0" applyFont="1" applyFill="1" applyBorder="1" applyAlignment="1">
      <alignment horizontal="center" vertical="center"/>
    </xf>
    <xf numFmtId="0" fontId="7" fillId="28" borderId="14" xfId="0" applyFont="1" applyFill="1" applyBorder="1" applyAlignment="1">
      <alignment horizontal="center" vertical="center"/>
    </xf>
    <xf numFmtId="0" fontId="19" fillId="11" borderId="18" xfId="0" applyFont="1" applyFill="1" applyBorder="1" applyAlignment="1" applyProtection="1">
      <alignment horizontal="center" vertical="center"/>
      <protection locked="0"/>
    </xf>
    <xf numFmtId="0" fontId="7" fillId="28" borderId="19" xfId="0" applyFont="1" applyFill="1" applyBorder="1" applyAlignment="1" applyProtection="1">
      <alignment horizontal="center" vertical="center" wrapText="1"/>
      <protection locked="0"/>
    </xf>
    <xf numFmtId="0" fontId="21" fillId="29" borderId="20" xfId="0" applyFont="1" applyFill="1" applyBorder="1" applyAlignment="1" applyProtection="1">
      <alignment horizontal="center" vertical="center"/>
      <protection locked="0"/>
    </xf>
    <xf numFmtId="0" fontId="22" fillId="30" borderId="24" xfId="0" applyFont="1" applyFill="1" applyBorder="1" applyAlignment="1">
      <alignment horizontal="center" vertical="center" wrapText="1"/>
    </xf>
    <xf numFmtId="0" fontId="22" fillId="30" borderId="27" xfId="0" applyFont="1" applyFill="1" applyBorder="1" applyAlignment="1">
      <alignment horizontal="center" vertical="center" wrapText="1"/>
    </xf>
    <xf numFmtId="0" fontId="24" fillId="6" borderId="24" xfId="0" applyFont="1" applyFill="1" applyBorder="1" applyAlignment="1">
      <alignment horizontal="center" vertical="center"/>
    </xf>
    <xf numFmtId="0" fontId="14" fillId="30" borderId="25" xfId="0" applyFont="1" applyFill="1" applyBorder="1" applyAlignment="1">
      <alignment horizontal="center" vertical="center"/>
    </xf>
    <xf numFmtId="0" fontId="14" fillId="30" borderId="9" xfId="0" applyFont="1" applyFill="1" applyBorder="1" applyAlignment="1">
      <alignment horizontal="center" vertical="center"/>
    </xf>
    <xf numFmtId="0" fontId="22" fillId="31" borderId="24" xfId="0" applyFont="1" applyFill="1" applyBorder="1" applyAlignment="1">
      <alignment horizontal="center" vertical="center"/>
    </xf>
    <xf numFmtId="0" fontId="25" fillId="32" borderId="25" xfId="0" applyFont="1" applyFill="1" applyBorder="1" applyAlignment="1" applyProtection="1">
      <alignment horizontal="center" vertical="center"/>
      <protection locked="0"/>
    </xf>
    <xf numFmtId="0" fontId="25" fillId="32" borderId="9" xfId="0" applyFont="1" applyFill="1" applyBorder="1" applyAlignment="1" applyProtection="1">
      <alignment horizontal="center" vertical="center"/>
      <protection locked="0"/>
    </xf>
    <xf numFmtId="0" fontId="18" fillId="33" borderId="8" xfId="0" applyFont="1" applyFill="1" applyBorder="1" applyAlignment="1" applyProtection="1">
      <alignment horizontal="center" vertical="center"/>
      <protection locked="0"/>
    </xf>
    <xf numFmtId="165" fontId="12" fillId="10" borderId="8" xfId="0" applyNumberFormat="1" applyFont="1" applyFill="1" applyBorder="1" applyAlignment="1" applyProtection="1">
      <alignment horizontal="center" vertical="center"/>
      <protection locked="0"/>
    </xf>
    <xf numFmtId="1" fontId="26" fillId="11" borderId="25" xfId="0" applyNumberFormat="1" applyFont="1" applyFill="1" applyBorder="1" applyAlignment="1" applyProtection="1">
      <alignment horizontal="center" vertical="center"/>
      <protection locked="0"/>
    </xf>
    <xf numFmtId="0" fontId="26" fillId="34" borderId="9" xfId="0" applyFont="1" applyFill="1" applyBorder="1" applyAlignment="1" applyProtection="1">
      <alignment horizontal="center" vertical="center"/>
      <protection locked="0"/>
    </xf>
    <xf numFmtId="0" fontId="24" fillId="31" borderId="24" xfId="0" applyFont="1" applyFill="1" applyBorder="1" applyAlignment="1">
      <alignment horizontal="center" vertical="center"/>
    </xf>
    <xf numFmtId="164" fontId="2" fillId="4" borderId="8" xfId="0" applyNumberFormat="1" applyFont="1" applyFill="1" applyBorder="1" applyAlignment="1">
      <alignment horizontal="center" vertical="center"/>
    </xf>
    <xf numFmtId="164" fontId="2" fillId="4" borderId="9" xfId="0" applyNumberFormat="1" applyFont="1" applyFill="1" applyBorder="1" applyAlignment="1">
      <alignment horizontal="center" vertical="center"/>
    </xf>
    <xf numFmtId="164" fontId="3" fillId="6" borderId="8" xfId="0" applyNumberFormat="1" applyFont="1" applyFill="1" applyBorder="1" applyAlignment="1" applyProtection="1">
      <alignment horizontal="center" vertical="center"/>
      <protection locked="0"/>
    </xf>
    <xf numFmtId="0" fontId="24" fillId="31" borderId="12" xfId="0" applyFont="1" applyFill="1" applyBorder="1" applyAlignment="1">
      <alignment horizontal="center" vertical="center"/>
    </xf>
    <xf numFmtId="2" fontId="2" fillId="4" borderId="30" xfId="0" applyNumberFormat="1" applyFont="1" applyFill="1" applyBorder="1" applyAlignment="1">
      <alignment horizontal="center" vertical="center"/>
    </xf>
    <xf numFmtId="2" fontId="2" fillId="4" borderId="14" xfId="0" applyNumberFormat="1" applyFont="1" applyFill="1" applyBorder="1" applyAlignment="1">
      <alignment horizontal="center" vertical="center"/>
    </xf>
    <xf numFmtId="0" fontId="7" fillId="35" borderId="31" xfId="0" applyFont="1" applyFill="1" applyBorder="1" applyAlignment="1">
      <alignment horizontal="center" vertical="center"/>
    </xf>
    <xf numFmtId="0" fontId="27" fillId="35" borderId="32" xfId="0" applyFont="1" applyFill="1" applyBorder="1" applyAlignment="1">
      <alignment horizontal="center" vertical="center"/>
    </xf>
    <xf numFmtId="0" fontId="7" fillId="35" borderId="33" xfId="0" applyFont="1" applyFill="1" applyBorder="1" applyAlignment="1">
      <alignment horizontal="center" vertical="center"/>
    </xf>
    <xf numFmtId="0" fontId="7" fillId="36" borderId="7" xfId="0" applyFont="1" applyFill="1" applyBorder="1" applyAlignment="1">
      <alignment horizontal="center" vertical="center"/>
    </xf>
    <xf numFmtId="0" fontId="24" fillId="37" borderId="8" xfId="0" applyFont="1" applyFill="1" applyBorder="1" applyAlignment="1">
      <alignment horizontal="center" vertical="center"/>
    </xf>
    <xf numFmtId="1" fontId="7" fillId="38" borderId="9" xfId="0" applyNumberFormat="1" applyFont="1" applyFill="1" applyBorder="1" applyAlignment="1">
      <alignment horizontal="center" vertical="center"/>
    </xf>
    <xf numFmtId="0" fontId="5" fillId="39" borderId="8" xfId="0" applyFont="1" applyFill="1" applyBorder="1" applyAlignment="1" applyProtection="1">
      <alignment horizontal="center" vertical="center"/>
      <protection locked="0"/>
    </xf>
    <xf numFmtId="0" fontId="20" fillId="40" borderId="7" xfId="0" applyFont="1" applyFill="1" applyBorder="1" applyAlignment="1">
      <alignment horizontal="center" vertical="center"/>
    </xf>
    <xf numFmtId="0" fontId="7" fillId="41" borderId="7" xfId="0" applyFont="1" applyFill="1" applyBorder="1" applyAlignment="1">
      <alignment horizontal="center" vertical="center"/>
    </xf>
    <xf numFmtId="0" fontId="24" fillId="38" borderId="8" xfId="0" applyFont="1" applyFill="1" applyBorder="1" applyAlignment="1">
      <alignment horizontal="center" vertical="center"/>
    </xf>
    <xf numFmtId="1" fontId="20" fillId="5" borderId="9" xfId="0" applyNumberFormat="1" applyFont="1" applyFill="1" applyBorder="1" applyAlignment="1">
      <alignment horizontal="center" vertical="center"/>
    </xf>
    <xf numFmtId="0" fontId="7" fillId="42" borderId="7" xfId="0" applyFont="1" applyFill="1" applyBorder="1" applyAlignment="1">
      <alignment horizontal="center" vertical="center"/>
    </xf>
    <xf numFmtId="0" fontId="7" fillId="43" borderId="7" xfId="0" applyFont="1" applyFill="1" applyBorder="1" applyAlignment="1">
      <alignment horizontal="center" vertical="center"/>
    </xf>
    <xf numFmtId="0" fontId="24" fillId="6" borderId="8" xfId="0" applyFont="1" applyFill="1" applyBorder="1" applyAlignment="1">
      <alignment horizontal="center" vertical="center"/>
    </xf>
    <xf numFmtId="0" fontId="3" fillId="44" borderId="0" xfId="0" applyFont="1" applyFill="1" applyAlignment="1" applyProtection="1">
      <alignment horizontal="center" vertical="center"/>
      <protection locked="0"/>
    </xf>
    <xf numFmtId="0" fontId="7" fillId="45" borderId="7" xfId="0" applyFont="1" applyFill="1" applyBorder="1" applyAlignment="1">
      <alignment horizontal="center" vertical="center"/>
    </xf>
    <xf numFmtId="0" fontId="7" fillId="46" borderId="7" xfId="0" applyFont="1" applyFill="1" applyBorder="1" applyAlignment="1">
      <alignment horizontal="center" vertical="center"/>
    </xf>
    <xf numFmtId="1" fontId="20" fillId="9" borderId="9" xfId="0" applyNumberFormat="1" applyFont="1" applyFill="1" applyBorder="1" applyAlignment="1">
      <alignment horizontal="center" vertical="center"/>
    </xf>
    <xf numFmtId="0" fontId="7" fillId="47" borderId="7" xfId="0" applyFont="1" applyFill="1" applyBorder="1" applyAlignment="1">
      <alignment horizontal="center" vertical="center"/>
    </xf>
    <xf numFmtId="1" fontId="20" fillId="2" borderId="9" xfId="0" applyNumberFormat="1" applyFont="1" applyFill="1" applyBorder="1" applyAlignment="1">
      <alignment horizontal="center" vertical="center"/>
    </xf>
    <xf numFmtId="0" fontId="20" fillId="48" borderId="7" xfId="0" applyFont="1" applyFill="1" applyBorder="1" applyAlignment="1">
      <alignment horizontal="center" vertical="center"/>
    </xf>
    <xf numFmtId="0" fontId="20" fillId="49" borderId="7" xfId="0" applyFont="1" applyFill="1" applyBorder="1" applyAlignment="1">
      <alignment horizontal="center" vertical="center"/>
    </xf>
    <xf numFmtId="0" fontId="20" fillId="26" borderId="7" xfId="0" applyFont="1" applyFill="1" applyBorder="1" applyAlignment="1">
      <alignment horizontal="center" vertical="center"/>
    </xf>
    <xf numFmtId="0" fontId="22" fillId="6" borderId="8" xfId="0" applyFont="1" applyFill="1" applyBorder="1" applyAlignment="1">
      <alignment horizontal="center" vertical="center"/>
    </xf>
    <xf numFmtId="0" fontId="20" fillId="16" borderId="7" xfId="0" applyFont="1" applyFill="1" applyBorder="1" applyAlignment="1">
      <alignment horizontal="center" vertical="center"/>
    </xf>
    <xf numFmtId="0" fontId="22" fillId="5" borderId="8" xfId="0" applyFont="1" applyFill="1" applyBorder="1" applyAlignment="1">
      <alignment horizontal="center" vertical="center"/>
    </xf>
    <xf numFmtId="0" fontId="7" fillId="50" borderId="7" xfId="0" applyFont="1" applyFill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7" fillId="26" borderId="7" xfId="0" applyFont="1" applyFill="1" applyBorder="1" applyAlignment="1">
      <alignment horizontal="center" vertical="center"/>
    </xf>
    <xf numFmtId="0" fontId="20" fillId="46" borderId="7" xfId="0" applyFont="1" applyFill="1" applyBorder="1" applyAlignment="1">
      <alignment horizontal="center" vertical="center"/>
    </xf>
    <xf numFmtId="0" fontId="20" fillId="51" borderId="7" xfId="0" applyFont="1" applyFill="1" applyBorder="1" applyAlignment="1">
      <alignment horizontal="center" vertical="center"/>
    </xf>
    <xf numFmtId="0" fontId="20" fillId="52" borderId="7" xfId="0" applyFont="1" applyFill="1" applyBorder="1" applyAlignment="1">
      <alignment horizontal="center" vertical="center"/>
    </xf>
    <xf numFmtId="0" fontId="20" fillId="53" borderId="7" xfId="0" applyFont="1" applyFill="1" applyBorder="1" applyAlignment="1">
      <alignment horizontal="center" vertical="center"/>
    </xf>
    <xf numFmtId="2" fontId="24" fillId="6" borderId="8" xfId="0" applyNumberFormat="1" applyFont="1" applyFill="1" applyBorder="1" applyAlignment="1">
      <alignment horizontal="center" vertical="center" wrapText="1"/>
    </xf>
    <xf numFmtId="0" fontId="20" fillId="54" borderId="7" xfId="0" applyFont="1" applyFill="1" applyBorder="1" applyAlignment="1">
      <alignment horizontal="center" vertical="center"/>
    </xf>
    <xf numFmtId="2" fontId="24" fillId="6" borderId="8" xfId="0" applyNumberFormat="1" applyFont="1" applyFill="1" applyBorder="1" applyAlignment="1">
      <alignment horizontal="center" vertical="center"/>
    </xf>
    <xf numFmtId="0" fontId="20" fillId="55" borderId="7" xfId="0" applyFont="1" applyFill="1" applyBorder="1" applyAlignment="1">
      <alignment horizontal="center" vertical="center"/>
    </xf>
    <xf numFmtId="0" fontId="20" fillId="24" borderId="7" xfId="0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/>
    </xf>
    <xf numFmtId="0" fontId="20" fillId="56" borderId="7" xfId="0" applyFont="1" applyFill="1" applyBorder="1" applyAlignment="1">
      <alignment horizontal="center" vertical="center"/>
    </xf>
    <xf numFmtId="0" fontId="18" fillId="25" borderId="0" xfId="0" applyFont="1" applyFill="1" applyAlignment="1" applyProtection="1">
      <alignment vertical="center"/>
      <protection locked="0"/>
    </xf>
    <xf numFmtId="2" fontId="18" fillId="38" borderId="0" xfId="0" applyNumberFormat="1" applyFont="1" applyFill="1" applyAlignment="1">
      <alignment vertical="center"/>
    </xf>
    <xf numFmtId="0" fontId="20" fillId="57" borderId="7" xfId="0" applyFont="1" applyFill="1" applyBorder="1" applyAlignment="1">
      <alignment horizontal="center" vertical="center"/>
    </xf>
    <xf numFmtId="1" fontId="20" fillId="39" borderId="9" xfId="0" applyNumberFormat="1" applyFont="1" applyFill="1" applyBorder="1" applyAlignment="1">
      <alignment horizontal="center" vertical="center"/>
    </xf>
    <xf numFmtId="0" fontId="0" fillId="25" borderId="0" xfId="0" applyFill="1" applyProtection="1">
      <protection locked="0"/>
    </xf>
    <xf numFmtId="0" fontId="0" fillId="5" borderId="0" xfId="0" applyFill="1"/>
    <xf numFmtId="0" fontId="20" fillId="39" borderId="7" xfId="0" applyFont="1" applyFill="1" applyBorder="1" applyAlignment="1">
      <alignment horizontal="center" vertical="center"/>
    </xf>
    <xf numFmtId="0" fontId="20" fillId="39" borderId="9" xfId="0" applyFont="1" applyFill="1" applyBorder="1" applyAlignment="1">
      <alignment horizontal="center" vertical="center"/>
    </xf>
    <xf numFmtId="0" fontId="20" fillId="58" borderId="7" xfId="0" applyFont="1" applyFill="1" applyBorder="1" applyAlignment="1">
      <alignment horizontal="center" vertical="center"/>
    </xf>
    <xf numFmtId="0" fontId="20" fillId="2" borderId="9" xfId="0" applyFont="1" applyFill="1" applyBorder="1" applyAlignment="1">
      <alignment horizontal="center" vertical="center"/>
    </xf>
    <xf numFmtId="0" fontId="20" fillId="59" borderId="7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center" vertical="center"/>
    </xf>
    <xf numFmtId="0" fontId="20" fillId="60" borderId="7" xfId="0" applyFont="1" applyFill="1" applyBorder="1" applyAlignment="1">
      <alignment horizontal="center" vertical="center"/>
    </xf>
    <xf numFmtId="0" fontId="28" fillId="5" borderId="0" xfId="0" applyFont="1" applyFill="1" applyAlignment="1">
      <alignment vertical="center"/>
    </xf>
    <xf numFmtId="0" fontId="28" fillId="5" borderId="0" xfId="0" applyFont="1" applyFill="1"/>
    <xf numFmtId="0" fontId="29" fillId="0" borderId="7" xfId="0" applyFont="1" applyBorder="1" applyAlignment="1">
      <alignment horizontal="center" vertical="center"/>
    </xf>
    <xf numFmtId="0" fontId="30" fillId="6" borderId="0" xfId="0" applyFont="1" applyFill="1" applyAlignment="1">
      <alignment vertical="center"/>
    </xf>
    <xf numFmtId="0" fontId="29" fillId="5" borderId="7" xfId="0" applyFont="1" applyFill="1" applyBorder="1" applyAlignment="1">
      <alignment horizontal="center" vertical="center"/>
    </xf>
    <xf numFmtId="0" fontId="0" fillId="5" borderId="8" xfId="0" applyFill="1" applyBorder="1"/>
    <xf numFmtId="0" fontId="0" fillId="5" borderId="9" xfId="0" applyFill="1" applyBorder="1"/>
    <xf numFmtId="0" fontId="31" fillId="39" borderId="0" xfId="0" applyFont="1" applyFill="1" applyAlignment="1">
      <alignment vertical="center"/>
    </xf>
    <xf numFmtId="0" fontId="0" fillId="5" borderId="34" xfId="0" applyFill="1" applyBorder="1"/>
    <xf numFmtId="0" fontId="0" fillId="5" borderId="35" xfId="0" applyFill="1" applyBorder="1"/>
    <xf numFmtId="0" fontId="0" fillId="5" borderId="36" xfId="0" applyFill="1" applyBorder="1"/>
    <xf numFmtId="0" fontId="10" fillId="6" borderId="25" xfId="0" applyFont="1" applyFill="1" applyBorder="1" applyAlignment="1" applyProtection="1">
      <alignment horizontal="center" vertical="center"/>
      <protection locked="0"/>
    </xf>
    <xf numFmtId="2" fontId="3" fillId="6" borderId="35" xfId="0" applyNumberFormat="1" applyFont="1" applyFill="1" applyBorder="1" applyAlignment="1">
      <alignment horizontal="center" vertical="center"/>
    </xf>
    <xf numFmtId="164" fontId="12" fillId="61" borderId="8" xfId="0" applyNumberFormat="1" applyFont="1" applyFill="1" applyBorder="1" applyAlignment="1" applyProtection="1">
      <alignment horizontal="center" vertical="center"/>
      <protection locked="0"/>
    </xf>
    <xf numFmtId="164" fontId="13" fillId="62" borderId="9" xfId="0" applyNumberFormat="1" applyFont="1" applyFill="1" applyBorder="1" applyAlignment="1">
      <alignment horizontal="center" vertical="center"/>
    </xf>
    <xf numFmtId="0" fontId="3" fillId="62" borderId="0" xfId="0" applyFont="1" applyFill="1" applyAlignment="1" applyProtection="1">
      <alignment horizontal="center" vertical="center"/>
      <protection locked="0"/>
    </xf>
    <xf numFmtId="0" fontId="1" fillId="62" borderId="7" xfId="0" quotePrefix="1" applyFont="1" applyFill="1" applyBorder="1" applyAlignment="1">
      <alignment horizontal="center" vertical="center"/>
    </xf>
    <xf numFmtId="2" fontId="3" fillId="62" borderId="8" xfId="0" applyNumberFormat="1" applyFont="1" applyFill="1" applyBorder="1" applyAlignment="1">
      <alignment horizontal="center" vertical="center"/>
    </xf>
    <xf numFmtId="1" fontId="5" fillId="63" borderId="9" xfId="0" applyNumberFormat="1" applyFont="1" applyFill="1" applyBorder="1" applyAlignment="1">
      <alignment horizontal="center" vertical="center"/>
    </xf>
    <xf numFmtId="14" fontId="23" fillId="25" borderId="25" xfId="0" applyNumberFormat="1" applyFont="1" applyFill="1" applyBorder="1" applyAlignment="1" applyProtection="1">
      <alignment horizontal="center" vertical="center" wrapText="1"/>
      <protection locked="0"/>
    </xf>
    <xf numFmtId="14" fontId="23" fillId="25" borderId="26" xfId="0" applyNumberFormat="1" applyFont="1" applyFill="1" applyBorder="1" applyAlignment="1" applyProtection="1">
      <alignment horizontal="center" vertical="center" wrapText="1"/>
      <protection locked="0"/>
    </xf>
    <xf numFmtId="14" fontId="23" fillId="25" borderId="28" xfId="0" applyNumberFormat="1" applyFont="1" applyFill="1" applyBorder="1" applyAlignment="1" applyProtection="1">
      <alignment horizontal="center" vertical="center" wrapText="1"/>
      <protection locked="0"/>
    </xf>
    <xf numFmtId="14" fontId="23" fillId="25" borderId="29" xfId="0" applyNumberFormat="1" applyFont="1" applyFill="1" applyBorder="1" applyAlignment="1" applyProtection="1">
      <alignment horizontal="center" vertical="center" wrapText="1"/>
      <protection locked="0"/>
    </xf>
    <xf numFmtId="0" fontId="15" fillId="7" borderId="21" xfId="0" applyFont="1" applyFill="1" applyBorder="1" applyAlignment="1">
      <alignment horizontal="center" vertical="center"/>
    </xf>
    <xf numFmtId="0" fontId="15" fillId="7" borderId="22" xfId="0" applyFont="1" applyFill="1" applyBorder="1" applyAlignment="1">
      <alignment horizontal="center" vertical="center"/>
    </xf>
    <xf numFmtId="0" fontId="15" fillId="7" borderId="23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 wrapText="1"/>
    </xf>
    <xf numFmtId="1" fontId="7" fillId="7" borderId="2" xfId="0" applyNumberFormat="1" applyFont="1" applyFill="1" applyBorder="1" applyAlignment="1">
      <alignment horizontal="center" vertical="center" wrapText="1"/>
    </xf>
    <xf numFmtId="1" fontId="7" fillId="7" borderId="8" xfId="0" applyNumberFormat="1" applyFont="1" applyFill="1" applyBorder="1" applyAlignment="1">
      <alignment horizontal="center" vertical="center" wrapText="1"/>
    </xf>
    <xf numFmtId="1" fontId="8" fillId="7" borderId="3" xfId="0" applyNumberFormat="1" applyFont="1" applyFill="1" applyBorder="1" applyAlignment="1">
      <alignment horizontal="center" vertical="center" wrapText="1"/>
    </xf>
    <xf numFmtId="1" fontId="8" fillId="7" borderId="9" xfId="0" applyNumberFormat="1" applyFont="1" applyFill="1" applyBorder="1" applyAlignment="1">
      <alignment horizontal="center" vertical="center" wrapText="1"/>
    </xf>
    <xf numFmtId="2" fontId="9" fillId="8" borderId="4" xfId="0" applyNumberFormat="1" applyFont="1" applyFill="1" applyBorder="1" applyAlignment="1">
      <alignment horizontal="center" vertical="center" wrapText="1"/>
    </xf>
    <xf numFmtId="2" fontId="9" fillId="8" borderId="5" xfId="0" applyNumberFormat="1" applyFont="1" applyFill="1" applyBorder="1" applyAlignment="1">
      <alignment horizontal="center" vertical="center" wrapText="1"/>
    </xf>
    <xf numFmtId="2" fontId="9" fillId="8" borderId="6" xfId="0" applyNumberFormat="1" applyFont="1" applyFill="1" applyBorder="1" applyAlignment="1">
      <alignment horizontal="center" vertical="center" wrapText="1"/>
    </xf>
    <xf numFmtId="2" fontId="9" fillId="8" borderId="10" xfId="0" applyNumberFormat="1" applyFont="1" applyFill="1" applyBorder="1" applyAlignment="1">
      <alignment horizontal="center" vertical="center" wrapText="1"/>
    </xf>
    <xf numFmtId="2" fontId="9" fillId="8" borderId="0" xfId="0" applyNumberFormat="1" applyFont="1" applyFill="1" applyAlignment="1">
      <alignment horizontal="center" vertical="center" wrapText="1"/>
    </xf>
    <xf numFmtId="2" fontId="9" fillId="8" borderId="11" xfId="0" applyNumberFormat="1" applyFont="1" applyFill="1" applyBorder="1" applyAlignment="1">
      <alignment horizontal="center" vertical="center" wrapText="1"/>
    </xf>
    <xf numFmtId="0" fontId="20" fillId="7" borderId="21" xfId="0" applyFont="1" applyFill="1" applyBorder="1" applyAlignment="1">
      <alignment horizontal="center" vertical="center"/>
    </xf>
    <xf numFmtId="0" fontId="20" fillId="7" borderId="22" xfId="0" applyFont="1" applyFill="1" applyBorder="1" applyAlignment="1">
      <alignment horizontal="center" vertical="center"/>
    </xf>
    <xf numFmtId="0" fontId="20" fillId="7" borderId="23" xfId="0" applyFont="1" applyFill="1" applyBorder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/>
    </xf>
    <xf numFmtId="0" fontId="8" fillId="7" borderId="2" xfId="0" applyFont="1" applyFill="1" applyBorder="1" applyAlignment="1">
      <alignment horizontal="center" vertical="center" wrapText="1"/>
    </xf>
    <xf numFmtId="0" fontId="8" fillId="7" borderId="8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</cellXfs>
  <cellStyles count="1">
    <cellStyle name="Normal" xfId="0" builtinId="0"/>
  </cellStyles>
  <dxfs count="311">
    <dxf>
      <fill>
        <patternFill>
          <bgColor theme="7" tint="0.79998168889431442"/>
        </patternFill>
      </fill>
    </dxf>
    <dxf>
      <font>
        <b val="0"/>
        <i/>
      </font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E1FF"/>
        </patternFill>
      </fill>
    </dxf>
    <dxf>
      <fill>
        <patternFill>
          <bgColor rgb="FFFFB7FF"/>
        </patternFill>
      </fill>
    </dxf>
    <dxf>
      <fill>
        <patternFill>
          <bgColor rgb="FFCCCCFF"/>
        </patternFill>
      </fill>
    </dxf>
    <dxf>
      <fill>
        <patternFill>
          <bgColor rgb="FFB7B7FF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rgb="FFFF7C8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6699"/>
        </patternFill>
      </fill>
    </dxf>
    <dxf>
      <font>
        <b/>
        <i val="0"/>
      </font>
      <fill>
        <patternFill>
          <bgColor rgb="FFFF99FF"/>
        </patternFill>
      </fill>
    </dxf>
    <dxf>
      <fill>
        <patternFill>
          <bgColor rgb="FFFFCCCC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E1FF"/>
        </patternFill>
      </fill>
    </dxf>
    <dxf>
      <fill>
        <patternFill>
          <bgColor rgb="FFFFB7FF"/>
        </patternFill>
      </fill>
    </dxf>
    <dxf>
      <fill>
        <patternFill>
          <bgColor rgb="FFCCCCFF"/>
        </patternFill>
      </fill>
    </dxf>
    <dxf>
      <fill>
        <patternFill>
          <bgColor rgb="FFB7B7FF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rgb="FFFF7C8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6699"/>
        </patternFill>
      </fill>
    </dxf>
    <dxf>
      <font>
        <b/>
        <i val="0"/>
      </font>
      <fill>
        <patternFill>
          <bgColor rgb="FFFF99FF"/>
        </patternFill>
      </fill>
    </dxf>
    <dxf>
      <fill>
        <patternFill>
          <bgColor rgb="FFFFCCCC"/>
        </patternFill>
      </fill>
    </dxf>
    <dxf>
      <font>
        <b/>
        <i val="0"/>
      </font>
      <fill>
        <patternFill>
          <bgColor rgb="FFFF99FF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E1FF"/>
        </patternFill>
      </fill>
    </dxf>
    <dxf>
      <fill>
        <patternFill>
          <bgColor rgb="FFFFB7FF"/>
        </patternFill>
      </fill>
    </dxf>
    <dxf>
      <fill>
        <patternFill>
          <bgColor rgb="FFCCCCFF"/>
        </patternFill>
      </fill>
    </dxf>
    <dxf>
      <fill>
        <patternFill>
          <bgColor rgb="FFB7B7FF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rgb="FFFF7C8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6699"/>
        </patternFill>
      </fill>
    </dxf>
    <dxf>
      <fill>
        <patternFill>
          <bgColor rgb="FFFFCCCC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E1FF"/>
        </patternFill>
      </fill>
    </dxf>
    <dxf>
      <fill>
        <patternFill>
          <bgColor rgb="FFFFB7FF"/>
        </patternFill>
      </fill>
    </dxf>
    <dxf>
      <fill>
        <patternFill>
          <bgColor rgb="FFCCCCFF"/>
        </patternFill>
      </fill>
    </dxf>
    <dxf>
      <fill>
        <patternFill>
          <bgColor rgb="FFB7B7FF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rgb="FFFF7C8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6699"/>
        </patternFill>
      </fill>
    </dxf>
    <dxf>
      <font>
        <b/>
        <i val="0"/>
        <color rgb="FFC00000"/>
      </font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E1FF"/>
        </patternFill>
      </fill>
    </dxf>
    <dxf>
      <fill>
        <patternFill>
          <bgColor rgb="FFFFB7FF"/>
        </patternFill>
      </fill>
    </dxf>
    <dxf>
      <fill>
        <patternFill>
          <bgColor rgb="FFCCCCFF"/>
        </patternFill>
      </fill>
    </dxf>
    <dxf>
      <fill>
        <patternFill>
          <bgColor rgb="FFB7B7FF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rgb="FFFF7C8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6699"/>
        </patternFill>
      </fill>
    </dxf>
    <dxf>
      <font>
        <b/>
        <i val="0"/>
      </font>
      <fill>
        <patternFill>
          <bgColor rgb="FFFF99FF"/>
        </patternFill>
      </fill>
    </dxf>
    <dxf>
      <fill>
        <patternFill>
          <bgColor rgb="FFFFCCCC"/>
        </patternFill>
      </fill>
    </dxf>
    <dxf>
      <font>
        <b/>
        <i val="0"/>
        <color rgb="FFC00000"/>
      </font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E1FF"/>
        </patternFill>
      </fill>
    </dxf>
    <dxf>
      <fill>
        <patternFill>
          <bgColor rgb="FFFFB7FF"/>
        </patternFill>
      </fill>
    </dxf>
    <dxf>
      <fill>
        <patternFill>
          <bgColor rgb="FFCCCCFF"/>
        </patternFill>
      </fill>
    </dxf>
    <dxf>
      <fill>
        <patternFill>
          <bgColor rgb="FFB7B7FF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rgb="FFFF7C8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6699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E1FF"/>
        </patternFill>
      </fill>
    </dxf>
    <dxf>
      <fill>
        <patternFill>
          <bgColor rgb="FFFFB7FF"/>
        </patternFill>
      </fill>
    </dxf>
    <dxf>
      <fill>
        <patternFill>
          <bgColor rgb="FFCCCCFF"/>
        </patternFill>
      </fill>
    </dxf>
    <dxf>
      <fill>
        <patternFill>
          <bgColor rgb="FFB7B7FF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rgb="FFFF7C8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6699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E1FF"/>
        </patternFill>
      </fill>
    </dxf>
    <dxf>
      <fill>
        <patternFill>
          <bgColor rgb="FFFFB7FF"/>
        </patternFill>
      </fill>
    </dxf>
    <dxf>
      <fill>
        <patternFill>
          <bgColor rgb="FFCCCCFF"/>
        </patternFill>
      </fill>
    </dxf>
    <dxf>
      <fill>
        <patternFill>
          <bgColor rgb="FFB7B7FF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rgb="FFFF7C8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6699"/>
        </patternFill>
      </fill>
    </dxf>
    <dxf>
      <font>
        <b/>
        <i val="0"/>
      </font>
      <fill>
        <patternFill>
          <bgColor rgb="FFFF99FF"/>
        </patternFill>
      </fill>
    </dxf>
    <dxf>
      <fill>
        <patternFill>
          <bgColor rgb="FFFFCCCC"/>
        </patternFill>
      </fill>
    </dxf>
    <dxf>
      <font>
        <b/>
        <i val="0"/>
        <color rgb="FFC00000"/>
      </font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E1FF"/>
        </patternFill>
      </fill>
    </dxf>
    <dxf>
      <fill>
        <patternFill>
          <bgColor rgb="FFFFB7FF"/>
        </patternFill>
      </fill>
    </dxf>
    <dxf>
      <fill>
        <patternFill>
          <bgColor rgb="FFCCCCFF"/>
        </patternFill>
      </fill>
    </dxf>
    <dxf>
      <fill>
        <patternFill>
          <bgColor rgb="FFB7B7FF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rgb="FFFF7C8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6699"/>
        </patternFill>
      </fill>
    </dxf>
    <dxf>
      <font>
        <b/>
        <i val="0"/>
      </font>
      <fill>
        <patternFill>
          <bgColor rgb="FFFF99FF"/>
        </patternFill>
      </fill>
    </dxf>
    <dxf>
      <fill>
        <patternFill>
          <bgColor rgb="FFFFCCCC"/>
        </patternFill>
      </fill>
    </dxf>
    <dxf>
      <font>
        <b/>
        <i val="0"/>
        <color rgb="FFC00000"/>
      </font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E1FF"/>
        </patternFill>
      </fill>
    </dxf>
    <dxf>
      <fill>
        <patternFill>
          <bgColor rgb="FFFFB7FF"/>
        </patternFill>
      </fill>
    </dxf>
    <dxf>
      <fill>
        <patternFill>
          <bgColor rgb="FFCCCCFF"/>
        </patternFill>
      </fill>
    </dxf>
    <dxf>
      <fill>
        <patternFill>
          <bgColor rgb="FFB7B7FF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rgb="FFFF7C8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6699"/>
        </patternFill>
      </fill>
    </dxf>
    <dxf>
      <font>
        <b/>
        <i val="0"/>
        <color rgb="FFC00000"/>
      </font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E1FF"/>
        </patternFill>
      </fill>
    </dxf>
    <dxf>
      <fill>
        <patternFill>
          <bgColor rgb="FFFFB7FF"/>
        </patternFill>
      </fill>
    </dxf>
    <dxf>
      <fill>
        <patternFill>
          <bgColor rgb="FFCCCCFF"/>
        </patternFill>
      </fill>
    </dxf>
    <dxf>
      <fill>
        <patternFill>
          <bgColor rgb="FFB7B7FF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rgb="FFFF7C8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6699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E1FF"/>
        </patternFill>
      </fill>
    </dxf>
    <dxf>
      <fill>
        <patternFill>
          <bgColor rgb="FFFFB7FF"/>
        </patternFill>
      </fill>
    </dxf>
    <dxf>
      <fill>
        <patternFill>
          <bgColor rgb="FFCCCCFF"/>
        </patternFill>
      </fill>
    </dxf>
    <dxf>
      <fill>
        <patternFill>
          <bgColor rgb="FFB7B7FF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rgb="FFFF7C8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6699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26F2D-9DD9-4FCB-922F-C6A3E28DEAFB}">
  <dimension ref="A3:R65"/>
  <sheetViews>
    <sheetView tabSelected="1" workbookViewId="0">
      <selection activeCell="M7" sqref="M7"/>
    </sheetView>
  </sheetViews>
  <sheetFormatPr baseColWidth="10" defaultRowHeight="15" x14ac:dyDescent="0.25"/>
  <sheetData>
    <row r="3" spans="1:18" ht="16.5" thickBot="1" x14ac:dyDescent="0.3">
      <c r="A3" s="163"/>
      <c r="B3" s="163"/>
      <c r="C3" s="1" t="s">
        <v>0</v>
      </c>
      <c r="D3" s="2"/>
      <c r="E3" s="1"/>
      <c r="F3" s="1"/>
      <c r="G3" s="164"/>
      <c r="H3" s="164"/>
      <c r="I3" s="3"/>
      <c r="J3" s="4"/>
      <c r="K3" s="165" t="s">
        <v>1</v>
      </c>
      <c r="L3" s="165"/>
      <c r="M3" s="5">
        <v>5</v>
      </c>
      <c r="N3" s="6" t="s">
        <v>2</v>
      </c>
      <c r="O3" s="4"/>
      <c r="P3" s="7"/>
      <c r="Q3" s="7"/>
      <c r="R3" s="8"/>
    </row>
    <row r="4" spans="1:18" x14ac:dyDescent="0.25">
      <c r="A4" s="146" t="s">
        <v>3</v>
      </c>
      <c r="B4" s="148" t="s">
        <v>131</v>
      </c>
      <c r="C4" s="148" t="s">
        <v>4</v>
      </c>
      <c r="D4" s="148"/>
      <c r="E4" s="148"/>
      <c r="F4" s="148"/>
      <c r="G4" s="166" t="s">
        <v>5</v>
      </c>
      <c r="H4" s="168" t="s">
        <v>6</v>
      </c>
      <c r="I4" s="170" t="s">
        <v>7</v>
      </c>
      <c r="J4" s="172"/>
      <c r="K4" s="146" t="s">
        <v>3</v>
      </c>
      <c r="L4" s="148" t="s">
        <v>8</v>
      </c>
      <c r="M4" s="150" t="s">
        <v>9</v>
      </c>
      <c r="N4" s="152" t="s">
        <v>10</v>
      </c>
      <c r="O4" s="9"/>
      <c r="P4" s="154"/>
      <c r="Q4" s="155"/>
      <c r="R4" s="156"/>
    </row>
    <row r="5" spans="1:18" x14ac:dyDescent="0.25">
      <c r="A5" s="147"/>
      <c r="B5" s="149"/>
      <c r="C5" s="149"/>
      <c r="D5" s="149"/>
      <c r="E5" s="149"/>
      <c r="F5" s="149"/>
      <c r="G5" s="167"/>
      <c r="H5" s="169"/>
      <c r="I5" s="171"/>
      <c r="J5" s="172"/>
      <c r="K5" s="147"/>
      <c r="L5" s="149"/>
      <c r="M5" s="151"/>
      <c r="N5" s="153"/>
      <c r="O5" s="10"/>
      <c r="P5" s="157"/>
      <c r="Q5" s="158"/>
      <c r="R5" s="159"/>
    </row>
    <row r="6" spans="1:18" x14ac:dyDescent="0.25">
      <c r="A6" s="11" t="s">
        <v>11</v>
      </c>
      <c r="B6" s="131" t="s">
        <v>12</v>
      </c>
      <c r="C6" s="13" t="s">
        <v>81</v>
      </c>
      <c r="D6" s="13" t="s">
        <v>82</v>
      </c>
      <c r="E6" s="13" t="s">
        <v>113</v>
      </c>
      <c r="F6" s="13" t="s">
        <v>83</v>
      </c>
      <c r="G6" s="14">
        <v>65</v>
      </c>
      <c r="H6" s="15">
        <v>478</v>
      </c>
      <c r="I6" s="16">
        <f>(H6*G6)/1000</f>
        <v>31.07</v>
      </c>
      <c r="J6" s="17"/>
      <c r="K6" s="11" t="s">
        <v>11</v>
      </c>
      <c r="L6" s="18">
        <f>IF(ISBLANK(B6)," ",IF(H6&lt;=$M$3,"PURE",IF(N6=0,0,MAX(2,(($M$3*N6)/H6)))))</f>
        <v>2</v>
      </c>
      <c r="M6" s="18">
        <f>IF(ISBLANK(B6)," ",IF(H6&lt;$M$3,"PURE",IF(N6=0,0,((N6-L6)))))</f>
        <v>169</v>
      </c>
      <c r="N6" s="19">
        <f t="shared" ref="N6:N39" si="0">IF(ISBLANK(B6)," ",IF(H6&lt;$M$3,"PURE",MAX(VLOOKUP(C6,$P$26:$R$59,3,FALSE)+VLOOKUP(D6,$P$26:$R$59,3,FALSE)+VLOOKUP(E6,$P$26:$R$59,3,FALSE)+VLOOKUP(F6,$P$26:$R$59,3,FALSE))*1.5))</f>
        <v>171</v>
      </c>
      <c r="O6" s="20"/>
      <c r="P6" s="21"/>
      <c r="Q6" s="22"/>
      <c r="R6" s="23"/>
    </row>
    <row r="7" spans="1:18" x14ac:dyDescent="0.25">
      <c r="A7" s="11" t="s">
        <v>13</v>
      </c>
      <c r="B7" s="131" t="s">
        <v>114</v>
      </c>
      <c r="C7" s="13" t="s">
        <v>82</v>
      </c>
      <c r="D7" s="13"/>
      <c r="E7" s="13"/>
      <c r="F7" s="13"/>
      <c r="G7" s="14">
        <v>65</v>
      </c>
      <c r="H7" s="15">
        <v>20</v>
      </c>
      <c r="I7" s="16">
        <f t="shared" ref="I7:I59" si="1">(H7*G7)/1000</f>
        <v>1.3</v>
      </c>
      <c r="J7" s="17"/>
      <c r="K7" s="11" t="s">
        <v>13</v>
      </c>
      <c r="L7" s="18">
        <f>IF(ISBLANK(B7)," ",IF(H7&lt;=$M$3,"PURE",IF(N7=0,0,MAX(2,(($M$3*N7)/H7)))))</f>
        <v>11.25</v>
      </c>
      <c r="M7" s="18">
        <f t="shared" ref="M7:M39" si="2">IF(ISBLANK(B7)," ",IF(H7&lt;$M$3,"PURE",IF(N7=0,0,((N7-L7)))))</f>
        <v>33.75</v>
      </c>
      <c r="N7" s="19">
        <f t="shared" si="0"/>
        <v>45</v>
      </c>
      <c r="O7" s="20"/>
      <c r="P7" s="24"/>
      <c r="Q7" s="25"/>
      <c r="R7" s="26"/>
    </row>
    <row r="8" spans="1:18" x14ac:dyDescent="0.25">
      <c r="A8" s="11" t="s">
        <v>14</v>
      </c>
      <c r="B8" s="131" t="s">
        <v>115</v>
      </c>
      <c r="C8" s="13" t="s">
        <v>113</v>
      </c>
      <c r="D8" s="13" t="s">
        <v>88</v>
      </c>
      <c r="E8" s="13" t="s">
        <v>84</v>
      </c>
      <c r="F8" s="13" t="s">
        <v>86</v>
      </c>
      <c r="G8" s="14">
        <v>65</v>
      </c>
      <c r="H8" s="15">
        <v>50</v>
      </c>
      <c r="I8" s="16">
        <f t="shared" si="1"/>
        <v>3.25</v>
      </c>
      <c r="J8" s="17"/>
      <c r="K8" s="11" t="s">
        <v>14</v>
      </c>
      <c r="L8" s="18">
        <f t="shared" ref="L8:L39" si="3">IF(ISBLANK(B8)," ",IF(H8&lt;=$M$3,"PURE",IF(N8=0,0,MAX(2,(($M$3*N8)/H8)))))</f>
        <v>11.7</v>
      </c>
      <c r="M8" s="18">
        <f t="shared" si="2"/>
        <v>105.3</v>
      </c>
      <c r="N8" s="19">
        <f t="shared" si="0"/>
        <v>117</v>
      </c>
      <c r="O8" s="20"/>
      <c r="P8" s="27"/>
      <c r="Q8" s="28"/>
      <c r="R8" s="29"/>
    </row>
    <row r="9" spans="1:18" x14ac:dyDescent="0.25">
      <c r="A9" s="11" t="s">
        <v>15</v>
      </c>
      <c r="B9" s="131" t="s">
        <v>16</v>
      </c>
      <c r="C9" s="13" t="s">
        <v>83</v>
      </c>
      <c r="D9" s="13" t="s">
        <v>89</v>
      </c>
      <c r="E9" s="13"/>
      <c r="F9" s="13"/>
      <c r="G9" s="14">
        <v>65</v>
      </c>
      <c r="H9" s="15">
        <v>18</v>
      </c>
      <c r="I9" s="16">
        <f t="shared" si="1"/>
        <v>1.17</v>
      </c>
      <c r="J9" s="17"/>
      <c r="K9" s="11" t="s">
        <v>15</v>
      </c>
      <c r="L9" s="18">
        <f t="shared" si="3"/>
        <v>30</v>
      </c>
      <c r="M9" s="18">
        <f t="shared" si="2"/>
        <v>78</v>
      </c>
      <c r="N9" s="19">
        <f t="shared" si="0"/>
        <v>108</v>
      </c>
      <c r="O9" s="20"/>
      <c r="P9" s="30"/>
      <c r="Q9" s="31"/>
      <c r="R9" s="26"/>
    </row>
    <row r="10" spans="1:18" x14ac:dyDescent="0.25">
      <c r="A10" s="11" t="s">
        <v>17</v>
      </c>
      <c r="B10" s="131" t="s">
        <v>18</v>
      </c>
      <c r="C10" s="13" t="s">
        <v>110</v>
      </c>
      <c r="D10" s="13" t="s">
        <v>90</v>
      </c>
      <c r="E10" s="13"/>
      <c r="F10" s="13"/>
      <c r="G10" s="14">
        <v>65</v>
      </c>
      <c r="H10" s="15">
        <v>234</v>
      </c>
      <c r="I10" s="16">
        <f t="shared" si="1"/>
        <v>15.21</v>
      </c>
      <c r="J10" s="17"/>
      <c r="K10" s="11" t="s">
        <v>17</v>
      </c>
      <c r="L10" s="18">
        <f t="shared" si="3"/>
        <v>3.6538461538461537</v>
      </c>
      <c r="M10" s="18">
        <f t="shared" si="2"/>
        <v>167.34615384615384</v>
      </c>
      <c r="N10" s="19">
        <f>IF(ISBLANK(B10)," ",IF(H10&lt;$M$3,"PURE",N6))</f>
        <v>171</v>
      </c>
      <c r="O10" s="20"/>
      <c r="P10" s="32"/>
      <c r="Q10" s="33"/>
      <c r="R10" s="34"/>
    </row>
    <row r="11" spans="1:18" x14ac:dyDescent="0.25">
      <c r="A11" s="11" t="s">
        <v>19</v>
      </c>
      <c r="B11" s="131" t="s">
        <v>20</v>
      </c>
      <c r="C11" s="13" t="s">
        <v>111</v>
      </c>
      <c r="D11" s="13" t="s">
        <v>91</v>
      </c>
      <c r="E11" s="13"/>
      <c r="F11" s="13"/>
      <c r="G11" s="14">
        <v>65</v>
      </c>
      <c r="H11" s="15">
        <v>752</v>
      </c>
      <c r="I11" s="16">
        <f t="shared" si="1"/>
        <v>48.88</v>
      </c>
      <c r="J11" s="17"/>
      <c r="K11" s="11" t="s">
        <v>19</v>
      </c>
      <c r="L11" s="18">
        <f t="shared" si="3"/>
        <v>2</v>
      </c>
      <c r="M11" s="18">
        <f t="shared" si="2"/>
        <v>70</v>
      </c>
      <c r="N11" s="19">
        <f t="shared" si="0"/>
        <v>72</v>
      </c>
      <c r="O11" s="20"/>
      <c r="P11" s="30"/>
      <c r="Q11" s="31"/>
      <c r="R11" s="26"/>
    </row>
    <row r="12" spans="1:18" x14ac:dyDescent="0.25">
      <c r="A12" s="11" t="s">
        <v>21</v>
      </c>
      <c r="B12" s="131" t="s">
        <v>22</v>
      </c>
      <c r="C12" s="13" t="s">
        <v>112</v>
      </c>
      <c r="D12" s="13" t="s">
        <v>92</v>
      </c>
      <c r="E12" s="13"/>
      <c r="F12" s="13"/>
      <c r="G12" s="14">
        <v>65</v>
      </c>
      <c r="H12" s="15">
        <v>63</v>
      </c>
      <c r="I12" s="16">
        <f t="shared" si="1"/>
        <v>4.0949999999999998</v>
      </c>
      <c r="J12" s="35"/>
      <c r="K12" s="11" t="s">
        <v>21</v>
      </c>
      <c r="L12" s="18">
        <f t="shared" si="3"/>
        <v>5.4761904761904763</v>
      </c>
      <c r="M12" s="18">
        <f t="shared" si="2"/>
        <v>63.523809523809526</v>
      </c>
      <c r="N12" s="19">
        <f t="shared" si="0"/>
        <v>69</v>
      </c>
      <c r="O12" s="20"/>
      <c r="P12" s="36"/>
      <c r="Q12" s="37"/>
      <c r="R12" s="38"/>
    </row>
    <row r="13" spans="1:18" x14ac:dyDescent="0.25">
      <c r="A13" s="11" t="s">
        <v>23</v>
      </c>
      <c r="B13" s="131" t="s">
        <v>24</v>
      </c>
      <c r="C13" s="13" t="s">
        <v>84</v>
      </c>
      <c r="D13" s="13" t="s">
        <v>93</v>
      </c>
      <c r="E13" s="13"/>
      <c r="F13" s="13"/>
      <c r="G13" s="14">
        <v>65</v>
      </c>
      <c r="H13" s="15">
        <v>184</v>
      </c>
      <c r="I13" s="16">
        <f t="shared" si="1"/>
        <v>11.96</v>
      </c>
      <c r="J13" s="17"/>
      <c r="K13" s="11" t="s">
        <v>23</v>
      </c>
      <c r="L13" s="18">
        <f t="shared" si="3"/>
        <v>2</v>
      </c>
      <c r="M13" s="18">
        <f t="shared" si="2"/>
        <v>55</v>
      </c>
      <c r="N13" s="19">
        <f t="shared" si="0"/>
        <v>57</v>
      </c>
      <c r="O13" s="20"/>
      <c r="P13" s="39"/>
      <c r="Q13" s="40"/>
      <c r="R13" s="41"/>
    </row>
    <row r="14" spans="1:18" x14ac:dyDescent="0.25">
      <c r="A14" s="11" t="s">
        <v>25</v>
      </c>
      <c r="B14" s="131" t="s">
        <v>26</v>
      </c>
      <c r="C14" s="13" t="s">
        <v>85</v>
      </c>
      <c r="D14" s="13" t="s">
        <v>109</v>
      </c>
      <c r="E14" s="13"/>
      <c r="F14" s="13"/>
      <c r="G14" s="14">
        <v>65</v>
      </c>
      <c r="H14" s="15">
        <v>179</v>
      </c>
      <c r="I14" s="16">
        <f t="shared" si="1"/>
        <v>11.635</v>
      </c>
      <c r="J14" s="17"/>
      <c r="K14" s="11" t="s">
        <v>25</v>
      </c>
      <c r="L14" s="18">
        <f t="shared" si="3"/>
        <v>2</v>
      </c>
      <c r="M14" s="18">
        <f t="shared" si="2"/>
        <v>58</v>
      </c>
      <c r="N14" s="19">
        <f t="shared" si="0"/>
        <v>60</v>
      </c>
      <c r="O14" s="20"/>
      <c r="P14" s="42"/>
      <c r="Q14" s="43"/>
      <c r="R14" s="44"/>
    </row>
    <row r="15" spans="1:18" ht="15.75" thickBot="1" x14ac:dyDescent="0.3">
      <c r="A15" s="11" t="s">
        <v>27</v>
      </c>
      <c r="B15" s="131" t="s">
        <v>116</v>
      </c>
      <c r="C15" s="13" t="s">
        <v>86</v>
      </c>
      <c r="D15" s="13" t="s">
        <v>108</v>
      </c>
      <c r="E15" s="13"/>
      <c r="F15" s="13"/>
      <c r="G15" s="14">
        <v>65</v>
      </c>
      <c r="H15" s="15">
        <v>5000</v>
      </c>
      <c r="I15" s="16">
        <f t="shared" si="1"/>
        <v>325</v>
      </c>
      <c r="J15" s="17"/>
      <c r="K15" s="11" t="s">
        <v>27</v>
      </c>
      <c r="L15" s="18">
        <f t="shared" si="3"/>
        <v>2</v>
      </c>
      <c r="M15" s="18">
        <f t="shared" si="2"/>
        <v>58</v>
      </c>
      <c r="N15" s="19">
        <f t="shared" si="0"/>
        <v>60</v>
      </c>
      <c r="O15" s="20"/>
      <c r="P15" s="45"/>
      <c r="Q15" s="46"/>
      <c r="R15" s="47"/>
    </row>
    <row r="16" spans="1:18" x14ac:dyDescent="0.25">
      <c r="A16" s="11" t="s">
        <v>28</v>
      </c>
      <c r="B16" s="131" t="s">
        <v>29</v>
      </c>
      <c r="C16" s="13" t="s">
        <v>87</v>
      </c>
      <c r="D16" s="13"/>
      <c r="E16" s="13"/>
      <c r="F16" s="13"/>
      <c r="G16" s="14">
        <v>65</v>
      </c>
      <c r="H16" s="15">
        <v>14</v>
      </c>
      <c r="I16" s="16">
        <f t="shared" si="1"/>
        <v>0.91</v>
      </c>
      <c r="J16" s="17"/>
      <c r="K16" s="11" t="s">
        <v>28</v>
      </c>
      <c r="L16" s="18">
        <f t="shared" si="3"/>
        <v>10.714285714285714</v>
      </c>
      <c r="M16" s="18">
        <f t="shared" si="2"/>
        <v>19.285714285714285</v>
      </c>
      <c r="N16" s="19">
        <f t="shared" si="0"/>
        <v>30</v>
      </c>
      <c r="O16" s="20"/>
      <c r="P16" s="160"/>
      <c r="Q16" s="161"/>
      <c r="R16" s="162"/>
    </row>
    <row r="17" spans="1:18" x14ac:dyDescent="0.25">
      <c r="A17" s="11" t="s">
        <v>30</v>
      </c>
      <c r="B17" s="131" t="s">
        <v>31</v>
      </c>
      <c r="C17" s="13" t="s">
        <v>88</v>
      </c>
      <c r="D17" s="13"/>
      <c r="E17" s="13"/>
      <c r="F17" s="13"/>
      <c r="G17" s="14">
        <v>65</v>
      </c>
      <c r="H17" s="133">
        <v>254</v>
      </c>
      <c r="I17" s="134">
        <f t="shared" si="1"/>
        <v>16.510000000000002</v>
      </c>
      <c r="J17" s="135"/>
      <c r="K17" s="136" t="s">
        <v>30</v>
      </c>
      <c r="L17" s="137">
        <f t="shared" si="3"/>
        <v>2</v>
      </c>
      <c r="M17" s="137">
        <f t="shared" si="2"/>
        <v>28</v>
      </c>
      <c r="N17" s="138">
        <f t="shared" si="0"/>
        <v>30</v>
      </c>
      <c r="O17" s="20"/>
      <c r="P17" s="48"/>
      <c r="Q17" s="139"/>
      <c r="R17" s="140"/>
    </row>
    <row r="18" spans="1:18" ht="15.75" thickBot="1" x14ac:dyDescent="0.3">
      <c r="A18" s="11" t="s">
        <v>32</v>
      </c>
      <c r="B18" s="131" t="s">
        <v>33</v>
      </c>
      <c r="C18" s="13" t="s">
        <v>89</v>
      </c>
      <c r="D18" s="13"/>
      <c r="E18" s="13"/>
      <c r="F18" s="13"/>
      <c r="G18" s="14">
        <v>65</v>
      </c>
      <c r="H18" s="15">
        <v>268</v>
      </c>
      <c r="I18" s="16">
        <f t="shared" si="1"/>
        <v>17.420000000000002</v>
      </c>
      <c r="J18" s="17"/>
      <c r="K18" s="11" t="s">
        <v>32</v>
      </c>
      <c r="L18" s="18">
        <f t="shared" si="3"/>
        <v>2</v>
      </c>
      <c r="M18" s="18">
        <f t="shared" si="2"/>
        <v>55</v>
      </c>
      <c r="N18" s="19">
        <f t="shared" si="0"/>
        <v>57</v>
      </c>
      <c r="O18" s="20"/>
      <c r="P18" s="49"/>
      <c r="Q18" s="141"/>
      <c r="R18" s="142"/>
    </row>
    <row r="19" spans="1:18" x14ac:dyDescent="0.25">
      <c r="A19" s="11" t="s">
        <v>34</v>
      </c>
      <c r="B19" s="131" t="s">
        <v>35</v>
      </c>
      <c r="C19" s="13" t="s">
        <v>90</v>
      </c>
      <c r="D19" s="13"/>
      <c r="E19" s="13"/>
      <c r="F19" s="13"/>
      <c r="G19" s="14">
        <v>65</v>
      </c>
      <c r="H19" s="133">
        <v>1420</v>
      </c>
      <c r="I19" s="134">
        <f t="shared" si="1"/>
        <v>92.3</v>
      </c>
      <c r="J19" s="135"/>
      <c r="K19" s="136" t="s">
        <v>34</v>
      </c>
      <c r="L19" s="137">
        <f t="shared" si="3"/>
        <v>2</v>
      </c>
      <c r="M19" s="137">
        <f t="shared" si="2"/>
        <v>28</v>
      </c>
      <c r="N19" s="138">
        <f t="shared" si="0"/>
        <v>30</v>
      </c>
      <c r="O19" s="20"/>
      <c r="P19" s="143"/>
      <c r="Q19" s="144"/>
      <c r="R19" s="145"/>
    </row>
    <row r="20" spans="1:18" x14ac:dyDescent="0.25">
      <c r="A20" s="11" t="s">
        <v>36</v>
      </c>
      <c r="B20" s="131" t="s">
        <v>37</v>
      </c>
      <c r="C20" s="13" t="s">
        <v>91</v>
      </c>
      <c r="D20" s="13"/>
      <c r="E20" s="13"/>
      <c r="F20" s="13"/>
      <c r="G20" s="14">
        <v>65</v>
      </c>
      <c r="H20" s="15">
        <v>532</v>
      </c>
      <c r="I20" s="16">
        <f t="shared" si="1"/>
        <v>34.58</v>
      </c>
      <c r="J20" s="17"/>
      <c r="K20" s="11" t="s">
        <v>36</v>
      </c>
      <c r="L20" s="18">
        <f t="shared" si="3"/>
        <v>2</v>
      </c>
      <c r="M20" s="18">
        <f t="shared" si="2"/>
        <v>34</v>
      </c>
      <c r="N20" s="19">
        <f t="shared" si="0"/>
        <v>36</v>
      </c>
      <c r="O20" s="20"/>
      <c r="P20" s="50"/>
      <c r="Q20" s="51"/>
      <c r="R20" s="52"/>
    </row>
    <row r="21" spans="1:18" x14ac:dyDescent="0.25">
      <c r="A21" s="11" t="s">
        <v>38</v>
      </c>
      <c r="B21" s="131" t="s">
        <v>117</v>
      </c>
      <c r="C21" s="13" t="s">
        <v>92</v>
      </c>
      <c r="D21" s="13"/>
      <c r="E21" s="13"/>
      <c r="F21" s="13"/>
      <c r="G21" s="14">
        <v>65</v>
      </c>
      <c r="H21" s="15">
        <v>30</v>
      </c>
      <c r="I21" s="16">
        <f t="shared" si="1"/>
        <v>1.95</v>
      </c>
      <c r="J21" s="17"/>
      <c r="K21" s="11" t="s">
        <v>38</v>
      </c>
      <c r="L21" s="18">
        <f t="shared" si="3"/>
        <v>6</v>
      </c>
      <c r="M21" s="18">
        <f t="shared" si="2"/>
        <v>30</v>
      </c>
      <c r="N21" s="19">
        <f t="shared" si="0"/>
        <v>36</v>
      </c>
      <c r="O21" s="20"/>
      <c r="P21" s="53"/>
      <c r="Q21" s="54"/>
      <c r="R21" s="55"/>
    </row>
    <row r="22" spans="1:18" ht="15.75" x14ac:dyDescent="0.25">
      <c r="A22" s="11" t="s">
        <v>39</v>
      </c>
      <c r="B22" s="131" t="s">
        <v>40</v>
      </c>
      <c r="C22" s="13" t="s">
        <v>93</v>
      </c>
      <c r="D22" s="13"/>
      <c r="E22" s="13"/>
      <c r="F22" s="13"/>
      <c r="G22" s="14">
        <v>65</v>
      </c>
      <c r="H22" s="57">
        <v>114</v>
      </c>
      <c r="I22" s="16">
        <f t="shared" si="1"/>
        <v>7.41</v>
      </c>
      <c r="J22" s="17"/>
      <c r="K22" s="11" t="s">
        <v>39</v>
      </c>
      <c r="L22" s="18">
        <f t="shared" si="3"/>
        <v>2</v>
      </c>
      <c r="M22" s="18">
        <f t="shared" si="2"/>
        <v>28</v>
      </c>
      <c r="N22" s="19">
        <f t="shared" si="0"/>
        <v>30</v>
      </c>
      <c r="O22" s="20"/>
      <c r="P22" s="53"/>
      <c r="Q22" s="58"/>
      <c r="R22" s="59"/>
    </row>
    <row r="23" spans="1:18" ht="15.75" x14ac:dyDescent="0.25">
      <c r="A23" s="11" t="s">
        <v>41</v>
      </c>
      <c r="B23" s="131" t="s">
        <v>42</v>
      </c>
      <c r="C23" s="13" t="s">
        <v>109</v>
      </c>
      <c r="D23" s="13"/>
      <c r="E23" s="13"/>
      <c r="F23" s="13"/>
      <c r="G23" s="14">
        <v>65</v>
      </c>
      <c r="H23" s="15">
        <v>113</v>
      </c>
      <c r="I23" s="16">
        <f t="shared" si="1"/>
        <v>7.3449999999999998</v>
      </c>
      <c r="J23" s="17"/>
      <c r="K23" s="11" t="s">
        <v>41</v>
      </c>
      <c r="L23" s="18">
        <f t="shared" si="3"/>
        <v>2</v>
      </c>
      <c r="M23" s="18">
        <f t="shared" si="2"/>
        <v>28</v>
      </c>
      <c r="N23" s="19">
        <f t="shared" si="0"/>
        <v>30</v>
      </c>
      <c r="O23" s="20"/>
      <c r="P23" s="60"/>
      <c r="Q23" s="61"/>
      <c r="R23" s="62"/>
    </row>
    <row r="24" spans="1:18" ht="16.5" thickBot="1" x14ac:dyDescent="0.3">
      <c r="A24" s="11" t="s">
        <v>43</v>
      </c>
      <c r="B24" s="131" t="s">
        <v>44</v>
      </c>
      <c r="C24" s="13" t="s">
        <v>108</v>
      </c>
      <c r="D24" s="13"/>
      <c r="E24" s="13"/>
      <c r="F24" s="13"/>
      <c r="G24" s="14">
        <v>65</v>
      </c>
      <c r="H24" s="63">
        <v>79</v>
      </c>
      <c r="I24" s="16">
        <f t="shared" si="1"/>
        <v>5.1349999999999998</v>
      </c>
      <c r="J24" s="17"/>
      <c r="K24" s="11" t="s">
        <v>43</v>
      </c>
      <c r="L24" s="18">
        <f t="shared" si="3"/>
        <v>2</v>
      </c>
      <c r="M24" s="18">
        <f t="shared" si="2"/>
        <v>28</v>
      </c>
      <c r="N24" s="19">
        <f t="shared" si="0"/>
        <v>30</v>
      </c>
      <c r="O24" s="20"/>
      <c r="P24" s="64"/>
      <c r="Q24" s="65"/>
      <c r="R24" s="66"/>
    </row>
    <row r="25" spans="1:18" x14ac:dyDescent="0.25">
      <c r="A25" s="11" t="s">
        <v>45</v>
      </c>
      <c r="B25" s="131" t="s">
        <v>46</v>
      </c>
      <c r="C25" s="13" t="s">
        <v>94</v>
      </c>
      <c r="D25" s="13"/>
      <c r="E25" s="13"/>
      <c r="F25" s="13"/>
      <c r="G25" s="14">
        <v>65</v>
      </c>
      <c r="H25" s="63">
        <v>590</v>
      </c>
      <c r="I25" s="16">
        <f t="shared" si="1"/>
        <v>38.35</v>
      </c>
      <c r="J25" s="17"/>
      <c r="K25" s="11" t="s">
        <v>45</v>
      </c>
      <c r="L25" s="18">
        <f t="shared" si="3"/>
        <v>2</v>
      </c>
      <c r="M25" s="18">
        <f t="shared" si="2"/>
        <v>28</v>
      </c>
      <c r="N25" s="19">
        <f t="shared" si="0"/>
        <v>30</v>
      </c>
      <c r="O25" s="20"/>
      <c r="P25" s="67"/>
      <c r="Q25" s="68"/>
      <c r="R25" s="69"/>
    </row>
    <row r="26" spans="1:18" x14ac:dyDescent="0.25">
      <c r="A26" s="11" t="s">
        <v>47</v>
      </c>
      <c r="B26" s="131" t="s">
        <v>118</v>
      </c>
      <c r="C26" s="13" t="s">
        <v>95</v>
      </c>
      <c r="D26" s="13"/>
      <c r="E26" s="13"/>
      <c r="F26" s="13"/>
      <c r="G26" s="14">
        <v>65</v>
      </c>
      <c r="H26" s="63">
        <v>20</v>
      </c>
      <c r="I26" s="16">
        <f t="shared" si="1"/>
        <v>1.3</v>
      </c>
      <c r="J26" s="17"/>
      <c r="K26" s="11" t="s">
        <v>47</v>
      </c>
      <c r="L26" s="18">
        <f t="shared" si="3"/>
        <v>7.5</v>
      </c>
      <c r="M26" s="18">
        <f t="shared" si="2"/>
        <v>22.5</v>
      </c>
      <c r="N26" s="19">
        <f t="shared" si="0"/>
        <v>30</v>
      </c>
      <c r="O26" s="20"/>
      <c r="P26" s="70" t="s">
        <v>81</v>
      </c>
      <c r="Q26" s="71"/>
      <c r="R26" s="72">
        <v>30</v>
      </c>
    </row>
    <row r="27" spans="1:18" x14ac:dyDescent="0.25">
      <c r="A27" s="11" t="s">
        <v>48</v>
      </c>
      <c r="B27" s="131" t="s">
        <v>119</v>
      </c>
      <c r="C27" s="13" t="s">
        <v>96</v>
      </c>
      <c r="D27" s="13"/>
      <c r="E27" s="13"/>
      <c r="F27" s="13"/>
      <c r="G27" s="14">
        <v>65</v>
      </c>
      <c r="H27" s="15">
        <v>15</v>
      </c>
      <c r="I27" s="16">
        <f t="shared" si="1"/>
        <v>0.97499999999999998</v>
      </c>
      <c r="J27" s="17"/>
      <c r="K27" s="11" t="s">
        <v>48</v>
      </c>
      <c r="L27" s="18">
        <f t="shared" si="3"/>
        <v>10</v>
      </c>
      <c r="M27" s="18">
        <f t="shared" si="2"/>
        <v>20</v>
      </c>
      <c r="N27" s="19">
        <f t="shared" si="0"/>
        <v>30</v>
      </c>
      <c r="O27" s="20"/>
      <c r="P27" s="74" t="s">
        <v>82</v>
      </c>
      <c r="Q27" s="71"/>
      <c r="R27" s="72">
        <v>30</v>
      </c>
    </row>
    <row r="28" spans="1:18" x14ac:dyDescent="0.25">
      <c r="A28" s="11" t="s">
        <v>49</v>
      </c>
      <c r="B28" s="131" t="s">
        <v>120</v>
      </c>
      <c r="C28" s="13" t="s">
        <v>97</v>
      </c>
      <c r="D28" s="13"/>
      <c r="E28" s="13"/>
      <c r="F28" s="13"/>
      <c r="G28" s="14">
        <v>65</v>
      </c>
      <c r="H28" s="15">
        <v>35.4</v>
      </c>
      <c r="I28" s="16">
        <f t="shared" si="1"/>
        <v>2.3010000000000002</v>
      </c>
      <c r="J28" s="17"/>
      <c r="K28" s="11" t="s">
        <v>49</v>
      </c>
      <c r="L28" s="18">
        <f t="shared" si="3"/>
        <v>4.2372881355932206</v>
      </c>
      <c r="M28" s="18">
        <f t="shared" si="2"/>
        <v>25.762711864406779</v>
      </c>
      <c r="N28" s="19">
        <f t="shared" si="0"/>
        <v>30</v>
      </c>
      <c r="O28" s="20"/>
      <c r="P28" s="75" t="s">
        <v>113</v>
      </c>
      <c r="Q28" s="76"/>
      <c r="R28" s="72">
        <v>20</v>
      </c>
    </row>
    <row r="29" spans="1:18" x14ac:dyDescent="0.25">
      <c r="A29" s="11" t="s">
        <v>50</v>
      </c>
      <c r="B29" s="131" t="s">
        <v>121</v>
      </c>
      <c r="C29" s="13" t="s">
        <v>98</v>
      </c>
      <c r="D29" s="13"/>
      <c r="E29" s="13"/>
      <c r="F29" s="13"/>
      <c r="G29" s="14">
        <v>65</v>
      </c>
      <c r="H29" s="15">
        <v>33</v>
      </c>
      <c r="I29" s="16">
        <f t="shared" si="1"/>
        <v>2.145</v>
      </c>
      <c r="J29" s="17"/>
      <c r="K29" s="11" t="s">
        <v>50</v>
      </c>
      <c r="L29" s="18">
        <f t="shared" si="3"/>
        <v>4.5454545454545459</v>
      </c>
      <c r="M29" s="18">
        <f t="shared" si="2"/>
        <v>25.454545454545453</v>
      </c>
      <c r="N29" s="19">
        <f t="shared" si="0"/>
        <v>30</v>
      </c>
      <c r="O29" s="20"/>
      <c r="P29" s="78" t="s">
        <v>83</v>
      </c>
      <c r="Q29" s="71"/>
      <c r="R29" s="77">
        <v>34</v>
      </c>
    </row>
    <row r="30" spans="1:18" x14ac:dyDescent="0.25">
      <c r="A30" s="11" t="s">
        <v>51</v>
      </c>
      <c r="B30" s="131" t="s">
        <v>122</v>
      </c>
      <c r="C30" s="13" t="s">
        <v>99</v>
      </c>
      <c r="D30" s="13"/>
      <c r="E30" s="13"/>
      <c r="F30" s="13"/>
      <c r="G30" s="14">
        <v>65</v>
      </c>
      <c r="H30" s="15">
        <v>50</v>
      </c>
      <c r="I30" s="16">
        <f t="shared" si="1"/>
        <v>3.25</v>
      </c>
      <c r="J30" s="17"/>
      <c r="K30" s="11" t="s">
        <v>51</v>
      </c>
      <c r="L30" s="18">
        <f t="shared" si="3"/>
        <v>3</v>
      </c>
      <c r="M30" s="18">
        <f t="shared" si="2"/>
        <v>27</v>
      </c>
      <c r="N30" s="19">
        <f t="shared" si="0"/>
        <v>30</v>
      </c>
      <c r="O30" s="20"/>
      <c r="P30" s="79" t="s">
        <v>110</v>
      </c>
      <c r="Q30" s="71"/>
      <c r="R30" s="77">
        <v>30</v>
      </c>
    </row>
    <row r="31" spans="1:18" x14ac:dyDescent="0.25">
      <c r="A31" s="11" t="s">
        <v>52</v>
      </c>
      <c r="B31" s="131" t="s">
        <v>123</v>
      </c>
      <c r="C31" s="13" t="s">
        <v>100</v>
      </c>
      <c r="D31" s="13"/>
      <c r="E31" s="13"/>
      <c r="F31" s="13"/>
      <c r="G31" s="14">
        <v>65</v>
      </c>
      <c r="H31" s="15">
        <v>30</v>
      </c>
      <c r="I31" s="16">
        <f t="shared" si="1"/>
        <v>1.95</v>
      </c>
      <c r="J31" s="17"/>
      <c r="K31" s="11" t="s">
        <v>52</v>
      </c>
      <c r="L31" s="18">
        <f t="shared" si="3"/>
        <v>5</v>
      </c>
      <c r="M31" s="18">
        <f t="shared" si="2"/>
        <v>25</v>
      </c>
      <c r="N31" s="19">
        <f t="shared" si="0"/>
        <v>30</v>
      </c>
      <c r="O31" s="20"/>
      <c r="P31" s="82" t="s">
        <v>111</v>
      </c>
      <c r="Q31" s="80"/>
      <c r="R31" s="77">
        <v>24</v>
      </c>
    </row>
    <row r="32" spans="1:18" x14ac:dyDescent="0.25">
      <c r="A32" s="11" t="s">
        <v>53</v>
      </c>
      <c r="B32" s="131" t="s">
        <v>124</v>
      </c>
      <c r="C32" s="13" t="s">
        <v>101</v>
      </c>
      <c r="D32" s="13"/>
      <c r="E32" s="13"/>
      <c r="F32" s="13"/>
      <c r="G32" s="14">
        <v>65</v>
      </c>
      <c r="H32" s="15">
        <v>70.8</v>
      </c>
      <c r="I32" s="16">
        <f t="shared" si="1"/>
        <v>4.6020000000000003</v>
      </c>
      <c r="J32" s="81"/>
      <c r="K32" s="11" t="s">
        <v>53</v>
      </c>
      <c r="L32" s="18">
        <f t="shared" si="3"/>
        <v>0</v>
      </c>
      <c r="M32" s="18">
        <f t="shared" si="2"/>
        <v>0</v>
      </c>
      <c r="N32" s="19">
        <f t="shared" si="0"/>
        <v>0</v>
      </c>
      <c r="O32" s="20"/>
      <c r="P32" s="83" t="s">
        <v>112</v>
      </c>
      <c r="Q32" s="80"/>
      <c r="R32" s="77">
        <v>22</v>
      </c>
    </row>
    <row r="33" spans="1:18" x14ac:dyDescent="0.25">
      <c r="A33" s="11" t="s">
        <v>54</v>
      </c>
      <c r="B33" s="131" t="s">
        <v>125</v>
      </c>
      <c r="C33" s="13" t="s">
        <v>82</v>
      </c>
      <c r="D33" s="13"/>
      <c r="E33" s="13"/>
      <c r="F33" s="13"/>
      <c r="G33" s="14">
        <v>65</v>
      </c>
      <c r="H33" s="15">
        <v>8000</v>
      </c>
      <c r="I33" s="16">
        <f t="shared" si="1"/>
        <v>520</v>
      </c>
      <c r="J33" s="17"/>
      <c r="K33" s="11" t="s">
        <v>54</v>
      </c>
      <c r="L33" s="18">
        <f t="shared" si="3"/>
        <v>2</v>
      </c>
      <c r="M33" s="18">
        <f t="shared" si="2"/>
        <v>43</v>
      </c>
      <c r="N33" s="19">
        <f t="shared" si="0"/>
        <v>45</v>
      </c>
      <c r="O33" s="20"/>
      <c r="P33" s="85" t="s">
        <v>84</v>
      </c>
      <c r="Q33" s="71"/>
      <c r="R33" s="84">
        <v>18</v>
      </c>
    </row>
    <row r="34" spans="1:18" x14ac:dyDescent="0.25">
      <c r="A34" s="11" t="s">
        <v>55</v>
      </c>
      <c r="B34" s="131" t="s">
        <v>126</v>
      </c>
      <c r="C34" s="13" t="s">
        <v>103</v>
      </c>
      <c r="D34" s="13"/>
      <c r="E34" s="13"/>
      <c r="F34" s="13"/>
      <c r="G34" s="14">
        <v>65</v>
      </c>
      <c r="H34" s="15">
        <v>5</v>
      </c>
      <c r="I34" s="16">
        <f t="shared" si="1"/>
        <v>0.32500000000000001</v>
      </c>
      <c r="J34" s="17"/>
      <c r="K34" s="11" t="s">
        <v>55</v>
      </c>
      <c r="L34" s="18" t="str">
        <f t="shared" si="3"/>
        <v>PURE</v>
      </c>
      <c r="M34" s="18">
        <f t="shared" si="2"/>
        <v>0</v>
      </c>
      <c r="N34" s="19">
        <f t="shared" si="0"/>
        <v>0</v>
      </c>
      <c r="O34" s="20"/>
      <c r="P34" s="87" t="s">
        <v>85</v>
      </c>
      <c r="Q34" s="76"/>
      <c r="R34" s="86">
        <v>20</v>
      </c>
    </row>
    <row r="35" spans="1:18" x14ac:dyDescent="0.25">
      <c r="A35" s="11" t="s">
        <v>56</v>
      </c>
      <c r="B35" s="131" t="s">
        <v>127</v>
      </c>
      <c r="C35" s="13" t="s">
        <v>104</v>
      </c>
      <c r="D35" s="13"/>
      <c r="E35" s="13"/>
      <c r="F35" s="13"/>
      <c r="G35" s="14">
        <v>65</v>
      </c>
      <c r="H35" s="15">
        <v>23</v>
      </c>
      <c r="I35" s="16">
        <f t="shared" si="1"/>
        <v>1.4950000000000001</v>
      </c>
      <c r="J35" s="17"/>
      <c r="K35" s="11" t="s">
        <v>56</v>
      </c>
      <c r="L35" s="18">
        <f t="shared" si="3"/>
        <v>0</v>
      </c>
      <c r="M35" s="18">
        <f t="shared" si="2"/>
        <v>0</v>
      </c>
      <c r="N35" s="19">
        <f t="shared" si="0"/>
        <v>0</v>
      </c>
      <c r="O35" s="20"/>
      <c r="P35" s="88" t="s">
        <v>86</v>
      </c>
      <c r="Q35" s="76"/>
      <c r="R35" s="77">
        <v>20</v>
      </c>
    </row>
    <row r="36" spans="1:18" x14ac:dyDescent="0.25">
      <c r="A36" s="11" t="s">
        <v>57</v>
      </c>
      <c r="B36" s="131" t="s">
        <v>128</v>
      </c>
      <c r="C36" s="13" t="s">
        <v>105</v>
      </c>
      <c r="D36" s="13"/>
      <c r="E36" s="13"/>
      <c r="F36" s="13"/>
      <c r="G36" s="14">
        <v>65</v>
      </c>
      <c r="H36" s="15">
        <v>40</v>
      </c>
      <c r="I36" s="16">
        <f t="shared" si="1"/>
        <v>2.6</v>
      </c>
      <c r="J36" s="17"/>
      <c r="K36" s="11" t="s">
        <v>57</v>
      </c>
      <c r="L36" s="18">
        <f t="shared" si="3"/>
        <v>0</v>
      </c>
      <c r="M36" s="18">
        <f t="shared" si="2"/>
        <v>0</v>
      </c>
      <c r="N36" s="19">
        <f t="shared" si="0"/>
        <v>0</v>
      </c>
      <c r="O36" s="20"/>
      <c r="P36" s="89" t="s">
        <v>87</v>
      </c>
      <c r="Q36" s="76"/>
      <c r="R36" s="77">
        <v>20</v>
      </c>
    </row>
    <row r="37" spans="1:18" x14ac:dyDescent="0.25">
      <c r="A37" s="11" t="s">
        <v>58</v>
      </c>
      <c r="B37" s="131" t="s">
        <v>129</v>
      </c>
      <c r="C37" s="13" t="s">
        <v>106</v>
      </c>
      <c r="D37" s="13"/>
      <c r="E37" s="13"/>
      <c r="F37" s="13"/>
      <c r="G37" s="14">
        <v>65</v>
      </c>
      <c r="H37" s="15">
        <v>42</v>
      </c>
      <c r="I37" s="16">
        <f t="shared" si="1"/>
        <v>2.73</v>
      </c>
      <c r="J37" s="17"/>
      <c r="K37" s="11" t="s">
        <v>58</v>
      </c>
      <c r="L37" s="18">
        <f t="shared" si="3"/>
        <v>0</v>
      </c>
      <c r="M37" s="18">
        <f t="shared" si="2"/>
        <v>0</v>
      </c>
      <c r="N37" s="19">
        <f t="shared" si="0"/>
        <v>0</v>
      </c>
      <c r="O37" s="20"/>
      <c r="P37" s="91" t="s">
        <v>88</v>
      </c>
      <c r="Q37" s="90"/>
      <c r="R37" s="77">
        <v>20</v>
      </c>
    </row>
    <row r="38" spans="1:18" x14ac:dyDescent="0.25">
      <c r="A38" s="11" t="s">
        <v>59</v>
      </c>
      <c r="B38" s="131" t="s">
        <v>130</v>
      </c>
      <c r="C38" s="13" t="s">
        <v>107</v>
      </c>
      <c r="D38" s="13"/>
      <c r="E38" s="13"/>
      <c r="F38" s="13"/>
      <c r="G38" s="14">
        <v>65</v>
      </c>
      <c r="H38" s="15">
        <v>15</v>
      </c>
      <c r="I38" s="16">
        <f t="shared" si="1"/>
        <v>0.97499999999999998</v>
      </c>
      <c r="J38" s="17"/>
      <c r="K38" s="11" t="s">
        <v>59</v>
      </c>
      <c r="L38" s="18">
        <f t="shared" si="3"/>
        <v>0</v>
      </c>
      <c r="M38" s="18">
        <f t="shared" si="2"/>
        <v>0</v>
      </c>
      <c r="N38" s="19">
        <f t="shared" si="0"/>
        <v>0</v>
      </c>
      <c r="O38" s="20"/>
      <c r="P38" s="93" t="s">
        <v>89</v>
      </c>
      <c r="Q38" s="92"/>
      <c r="R38" s="72">
        <v>38</v>
      </c>
    </row>
    <row r="39" spans="1:18" x14ac:dyDescent="0.25">
      <c r="A39" s="11" t="s">
        <v>60</v>
      </c>
      <c r="B39" s="12"/>
      <c r="C39" s="13"/>
      <c r="D39" s="56"/>
      <c r="E39" s="56"/>
      <c r="F39" s="56"/>
      <c r="G39" s="73"/>
      <c r="H39" s="15"/>
      <c r="I39" s="16">
        <f t="shared" si="1"/>
        <v>0</v>
      </c>
      <c r="J39" s="17"/>
      <c r="K39" s="11" t="s">
        <v>60</v>
      </c>
      <c r="L39" s="18" t="str">
        <f t="shared" si="3"/>
        <v xml:space="preserve"> </v>
      </c>
      <c r="M39" s="18" t="str">
        <f t="shared" si="2"/>
        <v xml:space="preserve"> </v>
      </c>
      <c r="N39" s="19" t="str">
        <f t="shared" si="0"/>
        <v xml:space="preserve"> </v>
      </c>
      <c r="O39" s="20"/>
      <c r="P39" s="94" t="s">
        <v>90</v>
      </c>
      <c r="Q39" s="80"/>
      <c r="R39" s="72">
        <v>20</v>
      </c>
    </row>
    <row r="40" spans="1:18" x14ac:dyDescent="0.25">
      <c r="A40" s="11" t="s">
        <v>61</v>
      </c>
      <c r="B40" s="12"/>
      <c r="C40" s="13"/>
      <c r="D40" s="13"/>
      <c r="E40" s="13"/>
      <c r="F40" s="13"/>
      <c r="G40" s="73"/>
      <c r="H40" s="15"/>
      <c r="I40" s="16">
        <f t="shared" si="1"/>
        <v>0</v>
      </c>
      <c r="J40" s="17"/>
      <c r="K40" s="11" t="s">
        <v>61</v>
      </c>
      <c r="L40" s="18" t="str">
        <f t="shared" ref="L40:L65" si="4">IF(ISBLANK(B40)," ",IF(H40&lt;=$M$3,"PURE",IF(N40=0,0,MAX(2,(($M$3*N40)/H40)))))</f>
        <v xml:space="preserve"> </v>
      </c>
      <c r="M40" s="18" t="str">
        <f t="shared" ref="M40:M65" si="5">IF(ISBLANK(B40)," ",IF(H40&lt;$M$3,"PURE",IF(N40=0,0,((N40-L40)))))</f>
        <v xml:space="preserve"> </v>
      </c>
      <c r="N40" s="19" t="str">
        <f t="shared" ref="N40:N65" si="6">IF(ISBLANK(B40)," ",IF(H40&lt;$M$3,"PURE",MAX(VLOOKUP(C40,$P$26:$R$59,3,FALSE)+VLOOKUP(D40,$P$26:$R$59,3,FALSE)+VLOOKUP(E40,$P$26:$R$59,3,FALSE)+VLOOKUP(F40,$P$26:$R$59,3,FALSE))*1.5))</f>
        <v xml:space="preserve"> </v>
      </c>
      <c r="O40" s="20"/>
      <c r="P40" s="95" t="s">
        <v>91</v>
      </c>
      <c r="Q40" s="80"/>
      <c r="R40" s="77">
        <v>24</v>
      </c>
    </row>
    <row r="41" spans="1:18" x14ac:dyDescent="0.25">
      <c r="A41" s="11" t="s">
        <v>62</v>
      </c>
      <c r="B41" s="12"/>
      <c r="C41" s="13"/>
      <c r="D41" s="56"/>
      <c r="E41" s="56"/>
      <c r="F41" s="56"/>
      <c r="G41" s="73"/>
      <c r="H41" s="15"/>
      <c r="I41" s="16">
        <f t="shared" si="1"/>
        <v>0</v>
      </c>
      <c r="J41" s="17"/>
      <c r="K41" s="11" t="s">
        <v>62</v>
      </c>
      <c r="L41" s="18" t="str">
        <f t="shared" si="4"/>
        <v xml:space="preserve"> </v>
      </c>
      <c r="M41" s="18" t="str">
        <f t="shared" si="5"/>
        <v xml:space="preserve"> </v>
      </c>
      <c r="N41" s="19" t="str">
        <f t="shared" si="6"/>
        <v xml:space="preserve"> </v>
      </c>
      <c r="O41" s="20"/>
      <c r="P41" s="96" t="s">
        <v>92</v>
      </c>
      <c r="Q41" s="80"/>
      <c r="R41" s="77">
        <v>24</v>
      </c>
    </row>
    <row r="42" spans="1:18" x14ac:dyDescent="0.25">
      <c r="A42" s="11" t="s">
        <v>63</v>
      </c>
      <c r="B42" s="12"/>
      <c r="C42" s="13"/>
      <c r="D42" s="13"/>
      <c r="E42" s="13"/>
      <c r="F42" s="13"/>
      <c r="G42" s="14"/>
      <c r="H42" s="15"/>
      <c r="I42" s="16">
        <f t="shared" si="1"/>
        <v>0</v>
      </c>
      <c r="J42" s="17"/>
      <c r="K42" s="11" t="s">
        <v>63</v>
      </c>
      <c r="L42" s="18" t="str">
        <f t="shared" si="4"/>
        <v xml:space="preserve"> </v>
      </c>
      <c r="M42" s="18" t="str">
        <f t="shared" si="5"/>
        <v xml:space="preserve"> </v>
      </c>
      <c r="N42" s="19" t="str">
        <f t="shared" si="6"/>
        <v xml:space="preserve"> </v>
      </c>
      <c r="O42" s="20"/>
      <c r="P42" s="97" t="s">
        <v>93</v>
      </c>
      <c r="Q42" s="92"/>
      <c r="R42" s="77">
        <v>20</v>
      </c>
    </row>
    <row r="43" spans="1:18" x14ac:dyDescent="0.25">
      <c r="A43" s="11" t="s">
        <v>64</v>
      </c>
      <c r="B43" s="12"/>
      <c r="C43" s="56"/>
      <c r="D43" s="56"/>
      <c r="E43" s="56"/>
      <c r="F43" s="56"/>
      <c r="G43" s="73"/>
      <c r="H43" s="15"/>
      <c r="I43" s="16">
        <f t="shared" si="1"/>
        <v>0</v>
      </c>
      <c r="J43" s="17"/>
      <c r="K43" s="11" t="s">
        <v>64</v>
      </c>
      <c r="L43" s="18" t="str">
        <f t="shared" si="4"/>
        <v xml:space="preserve"> </v>
      </c>
      <c r="M43" s="18" t="str">
        <f t="shared" si="5"/>
        <v xml:space="preserve"> </v>
      </c>
      <c r="N43" s="19" t="str">
        <f t="shared" si="6"/>
        <v xml:space="preserve"> </v>
      </c>
      <c r="O43" s="20"/>
      <c r="P43" s="98" t="s">
        <v>109</v>
      </c>
      <c r="Q43" s="92"/>
      <c r="R43" s="77">
        <v>20</v>
      </c>
    </row>
    <row r="44" spans="1:18" x14ac:dyDescent="0.25">
      <c r="A44" s="11" t="s">
        <v>65</v>
      </c>
      <c r="B44" s="12"/>
      <c r="C44" s="13"/>
      <c r="D44" s="13"/>
      <c r="E44" s="13"/>
      <c r="F44" s="13"/>
      <c r="G44" s="14"/>
      <c r="H44" s="15"/>
      <c r="I44" s="16">
        <f t="shared" si="1"/>
        <v>0</v>
      </c>
      <c r="J44" s="17"/>
      <c r="K44" s="11" t="s">
        <v>65</v>
      </c>
      <c r="L44" s="18" t="str">
        <f t="shared" si="4"/>
        <v xml:space="preserve"> </v>
      </c>
      <c r="M44" s="18" t="str">
        <f t="shared" si="5"/>
        <v xml:space="preserve"> </v>
      </c>
      <c r="N44" s="19" t="str">
        <f t="shared" si="6"/>
        <v xml:space="preserve"> </v>
      </c>
      <c r="O44" s="20"/>
      <c r="P44" s="99" t="s">
        <v>108</v>
      </c>
      <c r="Q44" s="92"/>
      <c r="R44" s="77">
        <v>20</v>
      </c>
    </row>
    <row r="45" spans="1:18" x14ac:dyDescent="0.25">
      <c r="A45" s="11" t="s">
        <v>66</v>
      </c>
      <c r="B45" s="12"/>
      <c r="C45" s="13"/>
      <c r="D45" s="13"/>
      <c r="E45" s="13"/>
      <c r="F45" s="13"/>
      <c r="G45" s="14"/>
      <c r="H45" s="15"/>
      <c r="I45" s="16">
        <f t="shared" si="1"/>
        <v>0</v>
      </c>
      <c r="J45" s="17"/>
      <c r="K45" s="11" t="s">
        <v>66</v>
      </c>
      <c r="L45" s="18" t="str">
        <f t="shared" si="4"/>
        <v xml:space="preserve"> </v>
      </c>
      <c r="M45" s="18" t="str">
        <f t="shared" si="5"/>
        <v xml:space="preserve"> </v>
      </c>
      <c r="N45" s="19" t="str">
        <f t="shared" si="6"/>
        <v xml:space="preserve"> </v>
      </c>
      <c r="O45" s="20"/>
      <c r="P45" s="101" t="s">
        <v>94</v>
      </c>
      <c r="Q45" s="100"/>
      <c r="R45" s="84">
        <v>20</v>
      </c>
    </row>
    <row r="46" spans="1:18" x14ac:dyDescent="0.25">
      <c r="A46" s="11" t="s">
        <v>67</v>
      </c>
      <c r="B46" s="12"/>
      <c r="C46" s="13"/>
      <c r="D46" s="13"/>
      <c r="E46" s="13"/>
      <c r="F46" s="13"/>
      <c r="G46" s="14"/>
      <c r="H46" s="15"/>
      <c r="I46" s="16">
        <f t="shared" si="1"/>
        <v>0</v>
      </c>
      <c r="J46" s="17"/>
      <c r="K46" s="11" t="s">
        <v>67</v>
      </c>
      <c r="L46" s="18" t="str">
        <f t="shared" si="4"/>
        <v xml:space="preserve"> </v>
      </c>
      <c r="M46" s="18" t="str">
        <f t="shared" si="5"/>
        <v xml:space="preserve"> </v>
      </c>
      <c r="N46" s="19" t="str">
        <f t="shared" si="6"/>
        <v xml:space="preserve"> </v>
      </c>
      <c r="O46" s="20"/>
      <c r="P46" s="103" t="s">
        <v>95</v>
      </c>
      <c r="Q46" s="102"/>
      <c r="R46" s="86">
        <v>20</v>
      </c>
    </row>
    <row r="47" spans="1:18" x14ac:dyDescent="0.25">
      <c r="A47" s="11" t="s">
        <v>68</v>
      </c>
      <c r="B47" s="12"/>
      <c r="C47" s="56"/>
      <c r="D47" s="56"/>
      <c r="E47" s="56"/>
      <c r="F47" s="56"/>
      <c r="G47" s="73"/>
      <c r="H47" s="15"/>
      <c r="I47" s="16">
        <f t="shared" si="1"/>
        <v>0</v>
      </c>
      <c r="J47" s="17"/>
      <c r="K47" s="11" t="s">
        <v>68</v>
      </c>
      <c r="L47" s="18" t="str">
        <f t="shared" si="4"/>
        <v xml:space="preserve"> </v>
      </c>
      <c r="M47" s="18" t="str">
        <f t="shared" si="5"/>
        <v xml:space="preserve"> </v>
      </c>
      <c r="N47" s="19" t="str">
        <f t="shared" si="6"/>
        <v xml:space="preserve"> </v>
      </c>
      <c r="O47" s="20"/>
      <c r="P47" s="104" t="s">
        <v>96</v>
      </c>
      <c r="Q47" s="102"/>
      <c r="R47" s="77">
        <v>20</v>
      </c>
    </row>
    <row r="48" spans="1:18" x14ac:dyDescent="0.25">
      <c r="A48" s="11" t="s">
        <v>69</v>
      </c>
      <c r="B48" s="12"/>
      <c r="C48" s="13"/>
      <c r="D48" s="13"/>
      <c r="E48" s="13"/>
      <c r="F48" s="13"/>
      <c r="G48" s="14"/>
      <c r="H48" s="15"/>
      <c r="I48" s="16">
        <f t="shared" si="1"/>
        <v>0</v>
      </c>
      <c r="J48" s="17"/>
      <c r="K48" s="11" t="s">
        <v>69</v>
      </c>
      <c r="L48" s="18" t="str">
        <f t="shared" si="4"/>
        <v xml:space="preserve"> </v>
      </c>
      <c r="M48" s="18" t="str">
        <f t="shared" si="5"/>
        <v xml:space="preserve"> </v>
      </c>
      <c r="N48" s="19" t="str">
        <f t="shared" si="6"/>
        <v xml:space="preserve"> </v>
      </c>
      <c r="O48" s="20"/>
      <c r="P48" s="106" t="s">
        <v>97</v>
      </c>
      <c r="Q48" s="105"/>
      <c r="R48" s="77">
        <v>20</v>
      </c>
    </row>
    <row r="49" spans="1:18" x14ac:dyDescent="0.25">
      <c r="A49" s="11" t="s">
        <v>70</v>
      </c>
      <c r="B49" s="12"/>
      <c r="C49" s="56"/>
      <c r="D49" s="56"/>
      <c r="E49" s="56"/>
      <c r="F49" s="56"/>
      <c r="G49" s="73"/>
      <c r="H49" s="15"/>
      <c r="I49" s="16">
        <f t="shared" si="1"/>
        <v>0</v>
      </c>
      <c r="J49" s="17"/>
      <c r="K49" s="11" t="s">
        <v>70</v>
      </c>
      <c r="L49" s="18" t="str">
        <f t="shared" si="4"/>
        <v xml:space="preserve"> </v>
      </c>
      <c r="M49" s="18" t="str">
        <f t="shared" si="5"/>
        <v xml:space="preserve"> </v>
      </c>
      <c r="N49" s="19" t="str">
        <f t="shared" si="6"/>
        <v xml:space="preserve"> </v>
      </c>
      <c r="O49" s="20"/>
      <c r="P49" s="91" t="s">
        <v>98</v>
      </c>
      <c r="Q49" s="92"/>
      <c r="R49" s="77">
        <v>20</v>
      </c>
    </row>
    <row r="50" spans="1:18" x14ac:dyDescent="0.25">
      <c r="A50" s="11" t="s">
        <v>71</v>
      </c>
      <c r="B50" s="12"/>
      <c r="C50" s="56"/>
      <c r="D50" s="56"/>
      <c r="E50" s="56"/>
      <c r="F50" s="56"/>
      <c r="G50" s="14"/>
      <c r="H50" s="15"/>
      <c r="I50" s="16">
        <f t="shared" si="1"/>
        <v>0</v>
      </c>
      <c r="J50" s="17"/>
      <c r="K50" s="11" t="s">
        <v>71</v>
      </c>
      <c r="L50" s="18" t="str">
        <f t="shared" si="4"/>
        <v xml:space="preserve"> </v>
      </c>
      <c r="M50" s="18" t="str">
        <f t="shared" si="5"/>
        <v xml:space="preserve"> </v>
      </c>
      <c r="N50" s="19" t="str">
        <f t="shared" si="6"/>
        <v xml:space="preserve"> </v>
      </c>
      <c r="O50" s="20"/>
      <c r="P50" s="109" t="s">
        <v>99</v>
      </c>
      <c r="Q50" s="92"/>
      <c r="R50" s="77">
        <v>20</v>
      </c>
    </row>
    <row r="51" spans="1:18" x14ac:dyDescent="0.25">
      <c r="A51" s="11" t="s">
        <v>72</v>
      </c>
      <c r="B51" s="12"/>
      <c r="C51" s="56"/>
      <c r="D51" s="56"/>
      <c r="E51" s="56"/>
      <c r="F51" s="56"/>
      <c r="G51" s="73"/>
      <c r="H51" s="15"/>
      <c r="I51" s="16">
        <f t="shared" si="1"/>
        <v>0</v>
      </c>
      <c r="J51" s="107"/>
      <c r="K51" s="11" t="s">
        <v>72</v>
      </c>
      <c r="L51" s="18" t="str">
        <f t="shared" si="4"/>
        <v xml:space="preserve"> </v>
      </c>
      <c r="M51" s="18" t="str">
        <f t="shared" si="5"/>
        <v xml:space="preserve"> </v>
      </c>
      <c r="N51" s="19" t="str">
        <f t="shared" si="6"/>
        <v xml:space="preserve"> </v>
      </c>
      <c r="O51" s="108"/>
      <c r="P51" s="113" t="s">
        <v>100</v>
      </c>
      <c r="Q51" s="92"/>
      <c r="R51" s="110">
        <v>20</v>
      </c>
    </row>
    <row r="52" spans="1:18" x14ac:dyDescent="0.25">
      <c r="A52" s="11" t="s">
        <v>73</v>
      </c>
      <c r="B52" s="12"/>
      <c r="C52" s="13"/>
      <c r="D52" s="13"/>
      <c r="E52" s="13"/>
      <c r="F52" s="13"/>
      <c r="G52" s="14"/>
      <c r="H52" s="15"/>
      <c r="I52" s="16">
        <f t="shared" si="1"/>
        <v>0</v>
      </c>
      <c r="J52" s="111"/>
      <c r="K52" s="11" t="s">
        <v>73</v>
      </c>
      <c r="L52" s="18" t="str">
        <f t="shared" si="4"/>
        <v xml:space="preserve"> </v>
      </c>
      <c r="M52" s="18" t="str">
        <f t="shared" si="5"/>
        <v xml:space="preserve"> </v>
      </c>
      <c r="N52" s="19" t="str">
        <f t="shared" si="6"/>
        <v xml:space="preserve"> </v>
      </c>
      <c r="O52" s="112"/>
      <c r="P52" s="115" t="s">
        <v>101</v>
      </c>
      <c r="Q52" s="92"/>
      <c r="R52" s="114">
        <v>0</v>
      </c>
    </row>
    <row r="53" spans="1:18" x14ac:dyDescent="0.25">
      <c r="A53" s="11" t="s">
        <v>74</v>
      </c>
      <c r="B53" s="12"/>
      <c r="C53" s="56"/>
      <c r="D53" s="56"/>
      <c r="E53" s="56"/>
      <c r="F53" s="56"/>
      <c r="G53" s="73"/>
      <c r="H53" s="15"/>
      <c r="I53" s="16">
        <f t="shared" si="1"/>
        <v>0</v>
      </c>
      <c r="J53" s="111"/>
      <c r="K53" s="11" t="s">
        <v>74</v>
      </c>
      <c r="L53" s="18" t="str">
        <f t="shared" si="4"/>
        <v xml:space="preserve"> </v>
      </c>
      <c r="M53" s="18" t="str">
        <f t="shared" si="5"/>
        <v xml:space="preserve"> </v>
      </c>
      <c r="N53" s="19" t="str">
        <f t="shared" si="6"/>
        <v xml:space="preserve"> </v>
      </c>
      <c r="O53" s="112"/>
      <c r="P53" s="117" t="s">
        <v>102</v>
      </c>
      <c r="Q53" s="92"/>
      <c r="R53" s="116">
        <v>0</v>
      </c>
    </row>
    <row r="54" spans="1:18" x14ac:dyDescent="0.25">
      <c r="A54" s="11" t="s">
        <v>75</v>
      </c>
      <c r="B54" s="12"/>
      <c r="C54" s="13"/>
      <c r="D54" s="13"/>
      <c r="E54" s="13"/>
      <c r="F54" s="13"/>
      <c r="G54" s="14"/>
      <c r="H54" s="15"/>
      <c r="I54" s="16">
        <f t="shared" si="1"/>
        <v>0</v>
      </c>
      <c r="J54" s="111"/>
      <c r="K54" s="11" t="s">
        <v>75</v>
      </c>
      <c r="L54" s="18" t="str">
        <f t="shared" si="4"/>
        <v xml:space="preserve"> </v>
      </c>
      <c r="M54" s="18" t="str">
        <f t="shared" si="5"/>
        <v xml:space="preserve"> </v>
      </c>
      <c r="N54" s="19" t="str">
        <f t="shared" si="6"/>
        <v xml:space="preserve"> </v>
      </c>
      <c r="O54" s="112"/>
      <c r="P54" s="119" t="s">
        <v>103</v>
      </c>
      <c r="Q54" s="118"/>
      <c r="R54" s="116">
        <v>0</v>
      </c>
    </row>
    <row r="55" spans="1:18" x14ac:dyDescent="0.25">
      <c r="A55" s="11" t="s">
        <v>76</v>
      </c>
      <c r="B55" s="12"/>
      <c r="C55" s="56"/>
      <c r="D55" s="56"/>
      <c r="E55" s="56"/>
      <c r="F55" s="56"/>
      <c r="G55" s="73"/>
      <c r="H55" s="15"/>
      <c r="I55" s="16">
        <f t="shared" si="1"/>
        <v>0</v>
      </c>
      <c r="J55" s="111"/>
      <c r="K55" s="11" t="s">
        <v>76</v>
      </c>
      <c r="L55" s="18" t="str">
        <f t="shared" si="4"/>
        <v xml:space="preserve"> </v>
      </c>
      <c r="M55" s="18" t="str">
        <f t="shared" si="5"/>
        <v xml:space="preserve"> </v>
      </c>
      <c r="N55" s="19" t="str">
        <f t="shared" si="6"/>
        <v xml:space="preserve"> </v>
      </c>
      <c r="O55" s="112"/>
      <c r="P55" s="94" t="s">
        <v>104</v>
      </c>
      <c r="Q55" s="118"/>
      <c r="R55" s="116">
        <v>0</v>
      </c>
    </row>
    <row r="56" spans="1:18" x14ac:dyDescent="0.25">
      <c r="A56" s="11" t="s">
        <v>77</v>
      </c>
      <c r="B56" s="12"/>
      <c r="C56" s="13"/>
      <c r="D56" s="13"/>
      <c r="E56" s="13"/>
      <c r="F56" s="13"/>
      <c r="G56" s="14"/>
      <c r="H56" s="15"/>
      <c r="I56" s="16">
        <f t="shared" si="1"/>
        <v>0</v>
      </c>
      <c r="J56" s="111"/>
      <c r="K56" s="11" t="s">
        <v>77</v>
      </c>
      <c r="L56" s="18" t="str">
        <f t="shared" si="4"/>
        <v xml:space="preserve"> </v>
      </c>
      <c r="M56" s="18" t="str">
        <f t="shared" si="5"/>
        <v xml:space="preserve"> </v>
      </c>
      <c r="N56" s="19" t="str">
        <f t="shared" si="6"/>
        <v xml:space="preserve"> </v>
      </c>
      <c r="O56" s="120"/>
      <c r="P56" s="122" t="s">
        <v>105</v>
      </c>
      <c r="Q56" s="118"/>
      <c r="R56" s="116">
        <v>0</v>
      </c>
    </row>
    <row r="57" spans="1:18" x14ac:dyDescent="0.25">
      <c r="A57" s="11" t="s">
        <v>78</v>
      </c>
      <c r="B57" s="12"/>
      <c r="C57" s="56"/>
      <c r="D57" s="56"/>
      <c r="E57" s="56"/>
      <c r="F57" s="56"/>
      <c r="G57" s="73"/>
      <c r="H57" s="15"/>
      <c r="I57" s="16">
        <f t="shared" si="1"/>
        <v>0</v>
      </c>
      <c r="J57" s="111"/>
      <c r="K57" s="11" t="s">
        <v>78</v>
      </c>
      <c r="L57" s="18" t="str">
        <f t="shared" si="4"/>
        <v xml:space="preserve"> </v>
      </c>
      <c r="M57" s="18" t="str">
        <f t="shared" si="5"/>
        <v xml:space="preserve"> </v>
      </c>
      <c r="N57" s="19" t="str">
        <f t="shared" si="6"/>
        <v xml:space="preserve"> </v>
      </c>
      <c r="O57" s="121"/>
      <c r="P57" s="124" t="s">
        <v>106</v>
      </c>
      <c r="Q57" s="118"/>
      <c r="R57" s="116">
        <v>0</v>
      </c>
    </row>
    <row r="58" spans="1:18" x14ac:dyDescent="0.25">
      <c r="A58" s="11" t="s">
        <v>79</v>
      </c>
      <c r="B58" s="12"/>
      <c r="C58" s="13"/>
      <c r="D58" s="13"/>
      <c r="E58" s="13"/>
      <c r="F58" s="13"/>
      <c r="G58" s="14"/>
      <c r="H58" s="15"/>
      <c r="I58" s="16">
        <f t="shared" si="1"/>
        <v>0</v>
      </c>
      <c r="J58" s="111"/>
      <c r="K58" s="11" t="s">
        <v>79</v>
      </c>
      <c r="L58" s="18" t="str">
        <f t="shared" si="4"/>
        <v xml:space="preserve"> </v>
      </c>
      <c r="M58" s="18" t="str">
        <f t="shared" si="5"/>
        <v xml:space="preserve"> </v>
      </c>
      <c r="N58" s="19" t="str">
        <f t="shared" si="6"/>
        <v xml:space="preserve"> </v>
      </c>
      <c r="O58" s="123"/>
      <c r="P58" s="124" t="s">
        <v>107</v>
      </c>
      <c r="Q58" s="125">
        <v>0</v>
      </c>
      <c r="R58" s="126">
        <v>0</v>
      </c>
    </row>
    <row r="59" spans="1:18" ht="15.75" thickBot="1" x14ac:dyDescent="0.3">
      <c r="A59" s="11" t="s">
        <v>80</v>
      </c>
      <c r="B59" s="12"/>
      <c r="C59" s="13"/>
      <c r="D59" s="13"/>
      <c r="E59" s="13"/>
      <c r="F59" s="13"/>
      <c r="G59" s="14"/>
      <c r="H59" s="15"/>
      <c r="I59" s="16">
        <f t="shared" si="1"/>
        <v>0</v>
      </c>
      <c r="J59" s="111"/>
      <c r="K59" s="11" t="s">
        <v>80</v>
      </c>
      <c r="L59" s="18" t="str">
        <f t="shared" si="4"/>
        <v xml:space="preserve"> </v>
      </c>
      <c r="M59" s="18" t="str">
        <f t="shared" si="5"/>
        <v xml:space="preserve"> </v>
      </c>
      <c r="N59" s="19" t="str">
        <f t="shared" si="6"/>
        <v xml:space="preserve"> </v>
      </c>
      <c r="O59" s="127"/>
      <c r="P59" s="128">
        <v>0</v>
      </c>
      <c r="Q59" s="129">
        <v>0</v>
      </c>
      <c r="R59" s="130">
        <v>0</v>
      </c>
    </row>
    <row r="60" spans="1:18" x14ac:dyDescent="0.25">
      <c r="L60" s="18" t="str">
        <f t="shared" si="4"/>
        <v xml:space="preserve"> </v>
      </c>
      <c r="M60" s="18" t="str">
        <f t="shared" si="5"/>
        <v xml:space="preserve"> </v>
      </c>
      <c r="N60" s="19" t="str">
        <f t="shared" si="6"/>
        <v xml:space="preserve"> </v>
      </c>
    </row>
    <row r="61" spans="1:18" x14ac:dyDescent="0.25">
      <c r="L61" s="18" t="str">
        <f t="shared" si="4"/>
        <v xml:space="preserve"> </v>
      </c>
      <c r="M61" s="18" t="str">
        <f t="shared" si="5"/>
        <v xml:space="preserve"> </v>
      </c>
      <c r="N61" s="19" t="str">
        <f t="shared" si="6"/>
        <v xml:space="preserve"> </v>
      </c>
    </row>
    <row r="62" spans="1:18" x14ac:dyDescent="0.25">
      <c r="L62" s="18" t="str">
        <f t="shared" si="4"/>
        <v xml:space="preserve"> </v>
      </c>
      <c r="M62" s="18" t="str">
        <f t="shared" si="5"/>
        <v xml:space="preserve"> </v>
      </c>
      <c r="N62" s="19" t="str">
        <f t="shared" si="6"/>
        <v xml:space="preserve"> </v>
      </c>
    </row>
    <row r="63" spans="1:18" x14ac:dyDescent="0.25">
      <c r="L63" s="18" t="str">
        <f t="shared" si="4"/>
        <v xml:space="preserve"> </v>
      </c>
      <c r="M63" s="18" t="str">
        <f t="shared" si="5"/>
        <v xml:space="preserve"> </v>
      </c>
      <c r="N63" s="19" t="str">
        <f t="shared" si="6"/>
        <v xml:space="preserve"> </v>
      </c>
    </row>
    <row r="64" spans="1:18" x14ac:dyDescent="0.25">
      <c r="L64" s="18" t="str">
        <f t="shared" si="4"/>
        <v xml:space="preserve"> </v>
      </c>
      <c r="M64" s="18" t="str">
        <f t="shared" si="5"/>
        <v xml:space="preserve"> </v>
      </c>
      <c r="N64" s="19" t="str">
        <f t="shared" si="6"/>
        <v xml:space="preserve"> </v>
      </c>
    </row>
    <row r="65" spans="12:14" ht="15.75" thickBot="1" x14ac:dyDescent="0.3">
      <c r="L65" s="132" t="str">
        <f t="shared" si="4"/>
        <v xml:space="preserve"> </v>
      </c>
      <c r="M65" s="132" t="str">
        <f t="shared" si="5"/>
        <v xml:space="preserve"> </v>
      </c>
      <c r="N65" s="19" t="str">
        <f t="shared" si="6"/>
        <v xml:space="preserve"> </v>
      </c>
    </row>
  </sheetData>
  <mergeCells count="19">
    <mergeCell ref="A3:B3"/>
    <mergeCell ref="G3:H3"/>
    <mergeCell ref="K3:L3"/>
    <mergeCell ref="A4:A5"/>
    <mergeCell ref="B4:B5"/>
    <mergeCell ref="C4:F5"/>
    <mergeCell ref="G4:G5"/>
    <mergeCell ref="H4:H5"/>
    <mergeCell ref="I4:I5"/>
    <mergeCell ref="J4:J5"/>
    <mergeCell ref="Q17:R17"/>
    <mergeCell ref="Q18:R18"/>
    <mergeCell ref="P19:R19"/>
    <mergeCell ref="K4:K5"/>
    <mergeCell ref="L4:L5"/>
    <mergeCell ref="M4:M5"/>
    <mergeCell ref="N4:N5"/>
    <mergeCell ref="P4:R5"/>
    <mergeCell ref="P16:R16"/>
  </mergeCells>
  <phoneticPr fontId="19" type="noConversion"/>
  <conditionalFormatting sqref="Q17">
    <cfRule type="expression" dxfId="310" priority="389" stopIfTrue="1">
      <formula>DATEDIF($Q$19,$A$5,"m")&gt;1</formula>
    </cfRule>
  </conditionalFormatting>
  <conditionalFormatting sqref="Q18">
    <cfRule type="expression" dxfId="309" priority="390" stopIfTrue="1">
      <formula>DATEDIF($Q$20,$A$5,"m")&gt;1</formula>
    </cfRule>
  </conditionalFormatting>
  <conditionalFormatting sqref="C43:F44 D35:F42 C46:F49 C51:F59 D50:F50">
    <cfRule type="cellIs" dxfId="308" priority="365" stopIfTrue="1" operator="equal">
      <formula>"BRCA/HRD"</formula>
    </cfRule>
    <cfRule type="cellIs" dxfId="307" priority="366" stopIfTrue="1" operator="equal">
      <formula>"RET"</formula>
    </cfRule>
    <cfRule type="cellIs" dxfId="306" priority="367" stopIfTrue="1" operator="equal">
      <formula>"FGFR3"</formula>
    </cfRule>
    <cfRule type="cellIs" dxfId="305" priority="368" stopIfTrue="1" operator="equal">
      <formula>"MYD88/BRAF"</formula>
    </cfRule>
    <cfRule type="cellIs" dxfId="304" priority="369" stopIfTrue="1" operator="equal">
      <formula>"BCR-ABL"</formula>
    </cfRule>
    <cfRule type="cellIs" dxfId="303" priority="370" stopIfTrue="1" operator="equal">
      <formula>"IDH1-2"</formula>
    </cfRule>
    <cfRule type="cellIs" dxfId="302" priority="371" stopIfTrue="1" operator="equal">
      <formula>"NMP 3genes"</formula>
    </cfRule>
    <cfRule type="cellIs" dxfId="301" priority="372" stopIfTrue="1" operator="equal">
      <formula>"IPLEX JAK2"</formula>
    </cfRule>
    <cfRule type="cellIs" dxfId="300" priority="373" stopIfTrue="1" operator="equal">
      <formula>"HS JAK2"</formula>
    </cfRule>
    <cfRule type="cellIs" dxfId="299" priority="374" stopIfTrue="1" operator="equal">
      <formula>"MET"</formula>
    </cfRule>
    <cfRule type="cellIs" dxfId="298" priority="375" stopIfTrue="1" operator="equal">
      <formula>"PEGFR"</formula>
    </cfRule>
    <cfRule type="cellIs" dxfId="297" priority="376" stopIfTrue="1" operator="equal">
      <formula>"P.2017"</formula>
    </cfRule>
    <cfRule type="cellIs" dxfId="296" priority="377" stopIfTrue="1" operator="equal">
      <formula>"RELANCE"</formula>
    </cfRule>
    <cfRule type="cellIs" dxfId="295" priority="378" stopIfTrue="1" operator="equal">
      <formula>"cKIT"</formula>
    </cfRule>
    <cfRule type="cellIs" dxfId="294" priority="379" stopIfTrue="1" operator="equal">
      <formula>"PSEIN"</formula>
    </cfRule>
    <cfRule type="cellIs" dxfId="293" priority="380" stopIfTrue="1" operator="equal">
      <formula>"PPIK"</formula>
    </cfRule>
    <cfRule type="cellIs" dxfId="292" priority="381" stopIfTrue="1" operator="equal">
      <formula>"PBRA6"</formula>
    </cfRule>
    <cfRule type="cellIs" dxfId="291" priority="382" stopIfTrue="1" operator="equal">
      <formula>"BRA15"</formula>
    </cfRule>
    <cfRule type="cellIs" dxfId="290" priority="383" stopIfTrue="1" operator="equal">
      <formula>"PPOU2"</formula>
    </cfRule>
    <cfRule type="cellIs" dxfId="289" priority="384" stopIfTrue="1" operator="equal">
      <formula>"PPOU1"</formula>
    </cfRule>
    <cfRule type="cellIs" dxfId="288" priority="385" stopIfTrue="1" operator="equal">
      <formula>"PMEL2"</formula>
    </cfRule>
    <cfRule type="cellIs" dxfId="287" priority="386" stopIfTrue="1" operator="equal">
      <formula>"PMEL1"</formula>
    </cfRule>
    <cfRule type="cellIs" dxfId="286" priority="387" stopIfTrue="1" operator="equal">
      <formula>"PCOL2"</formula>
    </cfRule>
    <cfRule type="cellIs" dxfId="285" priority="388" stopIfTrue="1" operator="equal">
      <formula>"PCOL1"</formula>
    </cfRule>
  </conditionalFormatting>
  <conditionalFormatting sqref="E24:F26">
    <cfRule type="cellIs" dxfId="284" priority="341" stopIfTrue="1" operator="equal">
      <formula>"BRCA/HRD"</formula>
    </cfRule>
    <cfRule type="cellIs" dxfId="283" priority="342" stopIfTrue="1" operator="equal">
      <formula>"RET"</formula>
    </cfRule>
    <cfRule type="cellIs" dxfId="282" priority="343" stopIfTrue="1" operator="equal">
      <formula>"FGFR3"</formula>
    </cfRule>
    <cfRule type="cellIs" dxfId="281" priority="344" stopIfTrue="1" operator="equal">
      <formula>"MYD88/BRAF"</formula>
    </cfRule>
    <cfRule type="cellIs" dxfId="280" priority="345" stopIfTrue="1" operator="equal">
      <formula>"BCR-ABL"</formula>
    </cfRule>
    <cfRule type="cellIs" dxfId="279" priority="346" stopIfTrue="1" operator="equal">
      <formula>"IDH1-2"</formula>
    </cfRule>
    <cfRule type="cellIs" dxfId="278" priority="347" stopIfTrue="1" operator="equal">
      <formula>"NMP 3genes"</formula>
    </cfRule>
    <cfRule type="cellIs" dxfId="277" priority="348" stopIfTrue="1" operator="equal">
      <formula>"IPLEX JAK2"</formula>
    </cfRule>
    <cfRule type="cellIs" dxfId="276" priority="349" stopIfTrue="1" operator="equal">
      <formula>"HS JAK2"</formula>
    </cfRule>
    <cfRule type="cellIs" dxfId="275" priority="350" stopIfTrue="1" operator="equal">
      <formula>"MET"</formula>
    </cfRule>
    <cfRule type="cellIs" dxfId="274" priority="351" stopIfTrue="1" operator="equal">
      <formula>"PEGFR"</formula>
    </cfRule>
    <cfRule type="cellIs" dxfId="273" priority="352" stopIfTrue="1" operator="equal">
      <formula>"P.2017"</formula>
    </cfRule>
    <cfRule type="cellIs" dxfId="272" priority="353" stopIfTrue="1" operator="equal">
      <formula>"RELANCE"</formula>
    </cfRule>
    <cfRule type="cellIs" dxfId="271" priority="354" stopIfTrue="1" operator="equal">
      <formula>"cKIT"</formula>
    </cfRule>
    <cfRule type="cellIs" dxfId="270" priority="355" stopIfTrue="1" operator="equal">
      <formula>"PSEIN"</formula>
    </cfRule>
    <cfRule type="cellIs" dxfId="269" priority="356" stopIfTrue="1" operator="equal">
      <formula>"PPIK"</formula>
    </cfRule>
    <cfRule type="cellIs" dxfId="268" priority="357" stopIfTrue="1" operator="equal">
      <formula>"PBRA6"</formula>
    </cfRule>
    <cfRule type="cellIs" dxfId="267" priority="358" stopIfTrue="1" operator="equal">
      <formula>"BRA15"</formula>
    </cfRule>
    <cfRule type="cellIs" dxfId="266" priority="359" stopIfTrue="1" operator="equal">
      <formula>"PPOU2"</formula>
    </cfRule>
    <cfRule type="cellIs" dxfId="265" priority="360" stopIfTrue="1" operator="equal">
      <formula>"PPOU1"</formula>
    </cfRule>
    <cfRule type="cellIs" dxfId="264" priority="361" stopIfTrue="1" operator="equal">
      <formula>"PMEL2"</formula>
    </cfRule>
    <cfRule type="cellIs" dxfId="263" priority="362" stopIfTrue="1" operator="equal">
      <formula>"PMEL1"</formula>
    </cfRule>
    <cfRule type="cellIs" dxfId="262" priority="363" stopIfTrue="1" operator="equal">
      <formula>"PCOL2"</formula>
    </cfRule>
    <cfRule type="cellIs" dxfId="261" priority="364" stopIfTrue="1" operator="equal">
      <formula>"PCOL1"</formula>
    </cfRule>
  </conditionalFormatting>
  <conditionalFormatting sqref="H24:H26 H35:H36 H46:H59 H43:H44">
    <cfRule type="cellIs" dxfId="260" priority="340" stopIfTrue="1" operator="lessThanOrEqual">
      <formula>5</formula>
    </cfRule>
  </conditionalFormatting>
  <conditionalFormatting sqref="D24:D26">
    <cfRule type="cellIs" dxfId="259" priority="316" stopIfTrue="1" operator="equal">
      <formula>"BRCA/HRD"</formula>
    </cfRule>
    <cfRule type="cellIs" dxfId="258" priority="317" stopIfTrue="1" operator="equal">
      <formula>"RET"</formula>
    </cfRule>
    <cfRule type="cellIs" dxfId="257" priority="318" stopIfTrue="1" operator="equal">
      <formula>"FGFR3"</formula>
    </cfRule>
    <cfRule type="cellIs" dxfId="256" priority="319" stopIfTrue="1" operator="equal">
      <formula>"MYD88/BRAF"</formula>
    </cfRule>
    <cfRule type="cellIs" dxfId="255" priority="320" stopIfTrue="1" operator="equal">
      <formula>"BCR-ABL"</formula>
    </cfRule>
    <cfRule type="cellIs" dxfId="254" priority="321" stopIfTrue="1" operator="equal">
      <formula>"IDH1-2"</formula>
    </cfRule>
    <cfRule type="cellIs" dxfId="253" priority="322" stopIfTrue="1" operator="equal">
      <formula>"NMP 3genes"</formula>
    </cfRule>
    <cfRule type="cellIs" dxfId="252" priority="323" stopIfTrue="1" operator="equal">
      <formula>"IPLEX JAK2"</formula>
    </cfRule>
    <cfRule type="cellIs" dxfId="251" priority="324" stopIfTrue="1" operator="equal">
      <formula>"HS JAK2"</formula>
    </cfRule>
    <cfRule type="cellIs" dxfId="250" priority="325" stopIfTrue="1" operator="equal">
      <formula>"MET"</formula>
    </cfRule>
    <cfRule type="cellIs" dxfId="249" priority="326" stopIfTrue="1" operator="equal">
      <formula>"PEGFR"</formula>
    </cfRule>
    <cfRule type="cellIs" dxfId="248" priority="327" stopIfTrue="1" operator="equal">
      <formula>"P.2017"</formula>
    </cfRule>
    <cfRule type="cellIs" dxfId="247" priority="328" stopIfTrue="1" operator="equal">
      <formula>"RELANCE"</formula>
    </cfRule>
    <cfRule type="cellIs" dxfId="246" priority="329" stopIfTrue="1" operator="equal">
      <formula>"cKIT"</formula>
    </cfRule>
    <cfRule type="cellIs" dxfId="245" priority="330" stopIfTrue="1" operator="equal">
      <formula>"PSEIN"</formula>
    </cfRule>
    <cfRule type="cellIs" dxfId="244" priority="331" stopIfTrue="1" operator="equal">
      <formula>"PPIK"</formula>
    </cfRule>
    <cfRule type="cellIs" dxfId="243" priority="332" stopIfTrue="1" operator="equal">
      <formula>"PBRA6"</formula>
    </cfRule>
    <cfRule type="cellIs" dxfId="242" priority="333" stopIfTrue="1" operator="equal">
      <formula>"BRA15"</formula>
    </cfRule>
    <cfRule type="cellIs" dxfId="241" priority="334" stopIfTrue="1" operator="equal">
      <formula>"PPOU2"</formula>
    </cfRule>
    <cfRule type="cellIs" dxfId="240" priority="335" stopIfTrue="1" operator="equal">
      <formula>"PPOU1"</formula>
    </cfRule>
    <cfRule type="cellIs" dxfId="239" priority="336" stopIfTrue="1" operator="equal">
      <formula>"PMEL2"</formula>
    </cfRule>
    <cfRule type="cellIs" dxfId="238" priority="337" stopIfTrue="1" operator="equal">
      <formula>"PMEL1"</formula>
    </cfRule>
    <cfRule type="cellIs" dxfId="237" priority="338" stopIfTrue="1" operator="equal">
      <formula>"PCOL2"</formula>
    </cfRule>
    <cfRule type="cellIs" dxfId="236" priority="339" stopIfTrue="1" operator="equal">
      <formula>"PCOL1"</formula>
    </cfRule>
  </conditionalFormatting>
  <conditionalFormatting sqref="H6:H23">
    <cfRule type="cellIs" dxfId="235" priority="314" stopIfTrue="1" operator="lessThanOrEqual">
      <formula>5</formula>
    </cfRule>
  </conditionalFormatting>
  <conditionalFormatting sqref="C6:F38">
    <cfRule type="cellIs" dxfId="234" priority="288" stopIfTrue="1" operator="equal">
      <formula>"GREAT"</formula>
    </cfRule>
    <cfRule type="cellIs" dxfId="233" priority="289" stopIfTrue="1" operator="equal">
      <formula>"HRD"</formula>
    </cfRule>
    <cfRule type="cellIs" dxfId="232" priority="290" stopIfTrue="1" operator="equal">
      <formula>"BRCA"</formula>
    </cfRule>
    <cfRule type="cellIs" dxfId="231" priority="291" stopIfTrue="1" operator="equal">
      <formula>"RET"</formula>
    </cfRule>
    <cfRule type="cellIs" dxfId="230" priority="292" stopIfTrue="1" operator="equal">
      <formula>"FGFR3"</formula>
    </cfRule>
    <cfRule type="cellIs" dxfId="229" priority="293" stopIfTrue="1" operator="equal">
      <formula>"MYD88/BRAF"</formula>
    </cfRule>
    <cfRule type="cellIs" dxfId="228" priority="294" stopIfTrue="1" operator="equal">
      <formula>"BCR-ABL"</formula>
    </cfRule>
    <cfRule type="cellIs" dxfId="227" priority="295" stopIfTrue="1" operator="equal">
      <formula>"IDH1-2"</formula>
    </cfRule>
    <cfRule type="cellIs" dxfId="226" priority="296" stopIfTrue="1" operator="equal">
      <formula>"NMP 3genes"</formula>
    </cfRule>
    <cfRule type="cellIs" dxfId="225" priority="297" stopIfTrue="1" operator="equal">
      <formula>"IPLEX JAK2"</formula>
    </cfRule>
    <cfRule type="cellIs" dxfId="224" priority="298" stopIfTrue="1" operator="equal">
      <formula>"HS JAK2"</formula>
    </cfRule>
    <cfRule type="cellIs" dxfId="223" priority="299" stopIfTrue="1" operator="equal">
      <formula>"MET"</formula>
    </cfRule>
    <cfRule type="cellIs" dxfId="222" priority="300" stopIfTrue="1" operator="equal">
      <formula>"PEGFR"</formula>
    </cfRule>
    <cfRule type="cellIs" dxfId="221" priority="301" stopIfTrue="1" operator="equal">
      <formula>"P.2017"</formula>
    </cfRule>
    <cfRule type="cellIs" dxfId="220" priority="302" stopIfTrue="1" operator="equal">
      <formula>"RELANCE"</formula>
    </cfRule>
    <cfRule type="cellIs" dxfId="219" priority="303" stopIfTrue="1" operator="equal">
      <formula>"cKIT"</formula>
    </cfRule>
    <cfRule type="cellIs" dxfId="218" priority="304" stopIfTrue="1" operator="equal">
      <formula>"PSEIN"</formula>
    </cfRule>
    <cfRule type="cellIs" dxfId="217" priority="305" stopIfTrue="1" operator="equal">
      <formula>"PPIK"</formula>
    </cfRule>
    <cfRule type="cellIs" dxfId="216" priority="306" stopIfTrue="1" operator="equal">
      <formula>"PBRA6"</formula>
    </cfRule>
    <cfRule type="cellIs" dxfId="215" priority="307" stopIfTrue="1" operator="equal">
      <formula>"BRA15"</formula>
    </cfRule>
    <cfRule type="cellIs" dxfId="214" priority="308" stopIfTrue="1" operator="equal">
      <formula>"PPOU2"</formula>
    </cfRule>
    <cfRule type="cellIs" dxfId="213" priority="309" stopIfTrue="1" operator="equal">
      <formula>"PPOU1"</formula>
    </cfRule>
    <cfRule type="cellIs" dxfId="212" priority="310" stopIfTrue="1" operator="equal">
      <formula>"PMEL2"</formula>
    </cfRule>
    <cfRule type="cellIs" dxfId="211" priority="311" stopIfTrue="1" operator="equal">
      <formula>"PMEL1"</formula>
    </cfRule>
    <cfRule type="cellIs" dxfId="210" priority="312" stopIfTrue="1" operator="equal">
      <formula>"PCOL2"</formula>
    </cfRule>
    <cfRule type="cellIs" dxfId="209" priority="313" stopIfTrue="1" operator="equal">
      <formula>"PCOL1"</formula>
    </cfRule>
  </conditionalFormatting>
  <conditionalFormatting sqref="H27:H34">
    <cfRule type="cellIs" dxfId="208" priority="287" stopIfTrue="1" operator="lessThanOrEqual">
      <formula>5</formula>
    </cfRule>
  </conditionalFormatting>
  <conditionalFormatting sqref="D30:F34 E27:F29">
    <cfRule type="cellIs" dxfId="207" priority="261" stopIfTrue="1" operator="equal">
      <formula>"GREAT"</formula>
    </cfRule>
    <cfRule type="cellIs" dxfId="206" priority="262" stopIfTrue="1" operator="equal">
      <formula>"HRD"</formula>
    </cfRule>
    <cfRule type="cellIs" dxfId="205" priority="263" stopIfTrue="1" operator="equal">
      <formula>"BRCA"</formula>
    </cfRule>
    <cfRule type="cellIs" dxfId="204" priority="264" stopIfTrue="1" operator="equal">
      <formula>"RET"</formula>
    </cfRule>
    <cfRule type="cellIs" dxfId="203" priority="265" stopIfTrue="1" operator="equal">
      <formula>"FGFR3"</formula>
    </cfRule>
    <cfRule type="cellIs" dxfId="202" priority="266" stopIfTrue="1" operator="equal">
      <formula>"MYD88/BRAF"</formula>
    </cfRule>
    <cfRule type="cellIs" dxfId="201" priority="267" stopIfTrue="1" operator="equal">
      <formula>"BCR-ABL"</formula>
    </cfRule>
    <cfRule type="cellIs" dxfId="200" priority="268" stopIfTrue="1" operator="equal">
      <formula>"IDH1-2"</formula>
    </cfRule>
    <cfRule type="cellIs" dxfId="199" priority="269" stopIfTrue="1" operator="equal">
      <formula>"NMP 3genes"</formula>
    </cfRule>
    <cfRule type="cellIs" dxfId="198" priority="270" stopIfTrue="1" operator="equal">
      <formula>"IPLEX JAK2"</formula>
    </cfRule>
    <cfRule type="cellIs" dxfId="197" priority="271" stopIfTrue="1" operator="equal">
      <formula>"HS JAK2"</formula>
    </cfRule>
    <cfRule type="cellIs" dxfId="196" priority="272" stopIfTrue="1" operator="equal">
      <formula>"MET"</formula>
    </cfRule>
    <cfRule type="cellIs" dxfId="195" priority="273" stopIfTrue="1" operator="equal">
      <formula>"PEGFR"</formula>
    </cfRule>
    <cfRule type="cellIs" dxfId="194" priority="274" stopIfTrue="1" operator="equal">
      <formula>"P.2017"</formula>
    </cfRule>
    <cfRule type="cellIs" dxfId="193" priority="275" stopIfTrue="1" operator="equal">
      <formula>"RELANCE"</formula>
    </cfRule>
    <cfRule type="cellIs" dxfId="192" priority="276" stopIfTrue="1" operator="equal">
      <formula>"cKIT"</formula>
    </cfRule>
    <cfRule type="cellIs" dxfId="191" priority="277" stopIfTrue="1" operator="equal">
      <formula>"PSEIN"</formula>
    </cfRule>
    <cfRule type="cellIs" dxfId="190" priority="278" stopIfTrue="1" operator="equal">
      <formula>"PPIK"</formula>
    </cfRule>
    <cfRule type="cellIs" dxfId="189" priority="279" stopIfTrue="1" operator="equal">
      <formula>"PBRA6"</formula>
    </cfRule>
    <cfRule type="cellIs" dxfId="188" priority="280" stopIfTrue="1" operator="equal">
      <formula>"BRA15"</formula>
    </cfRule>
    <cfRule type="cellIs" dxfId="187" priority="281" stopIfTrue="1" operator="equal">
      <formula>"PPOU2"</formula>
    </cfRule>
    <cfRule type="cellIs" dxfId="186" priority="282" stopIfTrue="1" operator="equal">
      <formula>"PPOU1"</formula>
    </cfRule>
    <cfRule type="cellIs" dxfId="185" priority="283" stopIfTrue="1" operator="equal">
      <formula>"PMEL2"</formula>
    </cfRule>
    <cfRule type="cellIs" dxfId="184" priority="284" stopIfTrue="1" operator="equal">
      <formula>"PMEL1"</formula>
    </cfRule>
    <cfRule type="cellIs" dxfId="183" priority="285" stopIfTrue="1" operator="equal">
      <formula>"PCOL2"</formula>
    </cfRule>
    <cfRule type="cellIs" dxfId="182" priority="286" stopIfTrue="1" operator="equal">
      <formula>"PCOL1"</formula>
    </cfRule>
  </conditionalFormatting>
  <conditionalFormatting sqref="C42">
    <cfRule type="cellIs" dxfId="181" priority="237" stopIfTrue="1" operator="equal">
      <formula>"BRCA/HRD"</formula>
    </cfRule>
    <cfRule type="cellIs" dxfId="180" priority="238" stopIfTrue="1" operator="equal">
      <formula>"RET"</formula>
    </cfRule>
    <cfRule type="cellIs" dxfId="179" priority="239" stopIfTrue="1" operator="equal">
      <formula>"FGFR3"</formula>
    </cfRule>
    <cfRule type="cellIs" dxfId="178" priority="240" stopIfTrue="1" operator="equal">
      <formula>"MYD88/BRAF"</formula>
    </cfRule>
    <cfRule type="cellIs" dxfId="177" priority="241" stopIfTrue="1" operator="equal">
      <formula>"BCR-ABL"</formula>
    </cfRule>
    <cfRule type="cellIs" dxfId="176" priority="242" stopIfTrue="1" operator="equal">
      <formula>"IDH1-2"</formula>
    </cfRule>
    <cfRule type="cellIs" dxfId="175" priority="243" stopIfTrue="1" operator="equal">
      <formula>"NMP 3genes"</formula>
    </cfRule>
    <cfRule type="cellIs" dxfId="174" priority="244" stopIfTrue="1" operator="equal">
      <formula>"IPLEX JAK2"</formula>
    </cfRule>
    <cfRule type="cellIs" dxfId="173" priority="245" stopIfTrue="1" operator="equal">
      <formula>"HS JAK2"</formula>
    </cfRule>
    <cfRule type="cellIs" dxfId="172" priority="246" stopIfTrue="1" operator="equal">
      <formula>"MET"</formula>
    </cfRule>
    <cfRule type="cellIs" dxfId="171" priority="247" stopIfTrue="1" operator="equal">
      <formula>"PEGFR"</formula>
    </cfRule>
    <cfRule type="cellIs" dxfId="170" priority="248" stopIfTrue="1" operator="equal">
      <formula>"P.2017"</formula>
    </cfRule>
    <cfRule type="cellIs" dxfId="169" priority="249" stopIfTrue="1" operator="equal">
      <formula>"RELANCE"</formula>
    </cfRule>
    <cfRule type="cellIs" dxfId="168" priority="250" stopIfTrue="1" operator="equal">
      <formula>"cKIT"</formula>
    </cfRule>
    <cfRule type="cellIs" dxfId="167" priority="251" stopIfTrue="1" operator="equal">
      <formula>"PSEIN"</formula>
    </cfRule>
    <cfRule type="cellIs" dxfId="166" priority="252" stopIfTrue="1" operator="equal">
      <formula>"PPIK"</formula>
    </cfRule>
    <cfRule type="cellIs" dxfId="165" priority="253" stopIfTrue="1" operator="equal">
      <formula>"PBRA6"</formula>
    </cfRule>
    <cfRule type="cellIs" dxfId="164" priority="254" stopIfTrue="1" operator="equal">
      <formula>"BRA15"</formula>
    </cfRule>
    <cfRule type="cellIs" dxfId="163" priority="255" stopIfTrue="1" operator="equal">
      <formula>"PPOU2"</formula>
    </cfRule>
    <cfRule type="cellIs" dxfId="162" priority="256" stopIfTrue="1" operator="equal">
      <formula>"PPOU1"</formula>
    </cfRule>
    <cfRule type="cellIs" dxfId="161" priority="257" stopIfTrue="1" operator="equal">
      <formula>"PMEL2"</formula>
    </cfRule>
    <cfRule type="cellIs" dxfId="160" priority="258" stopIfTrue="1" operator="equal">
      <formula>"PMEL1"</formula>
    </cfRule>
    <cfRule type="cellIs" dxfId="159" priority="259" stopIfTrue="1" operator="equal">
      <formula>"PCOL2"</formula>
    </cfRule>
    <cfRule type="cellIs" dxfId="158" priority="260" stopIfTrue="1" operator="equal">
      <formula>"PCOL1"</formula>
    </cfRule>
  </conditionalFormatting>
  <conditionalFormatting sqref="C39:C41">
    <cfRule type="cellIs" dxfId="157" priority="189" stopIfTrue="1" operator="equal">
      <formula>"BRCA/HRD"</formula>
    </cfRule>
    <cfRule type="cellIs" dxfId="156" priority="190" stopIfTrue="1" operator="equal">
      <formula>"RET"</formula>
    </cfRule>
    <cfRule type="cellIs" dxfId="155" priority="191" stopIfTrue="1" operator="equal">
      <formula>"FGFR3"</formula>
    </cfRule>
    <cfRule type="cellIs" dxfId="154" priority="192" stopIfTrue="1" operator="equal">
      <formula>"MYD88/BRAF"</formula>
    </cfRule>
    <cfRule type="cellIs" dxfId="153" priority="193" stopIfTrue="1" operator="equal">
      <formula>"BCR-ABL"</formula>
    </cfRule>
    <cfRule type="cellIs" dxfId="152" priority="194" stopIfTrue="1" operator="equal">
      <formula>"IDH1-2"</formula>
    </cfRule>
    <cfRule type="cellIs" dxfId="151" priority="195" stopIfTrue="1" operator="equal">
      <formula>"NMP 3genes"</formula>
    </cfRule>
    <cfRule type="cellIs" dxfId="150" priority="196" stopIfTrue="1" operator="equal">
      <formula>"IPLEX JAK2"</formula>
    </cfRule>
    <cfRule type="cellIs" dxfId="149" priority="197" stopIfTrue="1" operator="equal">
      <formula>"HS JAK2"</formula>
    </cfRule>
    <cfRule type="cellIs" dxfId="148" priority="198" stopIfTrue="1" operator="equal">
      <formula>"MET"</formula>
    </cfRule>
    <cfRule type="cellIs" dxfId="147" priority="199" stopIfTrue="1" operator="equal">
      <formula>"PEGFR"</formula>
    </cfRule>
    <cfRule type="cellIs" dxfId="146" priority="200" stopIfTrue="1" operator="equal">
      <formula>"P.2017"</formula>
    </cfRule>
    <cfRule type="cellIs" dxfId="145" priority="201" stopIfTrue="1" operator="equal">
      <formula>"RELANCE"</formula>
    </cfRule>
    <cfRule type="cellIs" dxfId="144" priority="202" stopIfTrue="1" operator="equal">
      <formula>"cKIT"</formula>
    </cfRule>
    <cfRule type="cellIs" dxfId="143" priority="203" stopIfTrue="1" operator="equal">
      <formula>"PSEIN"</formula>
    </cfRule>
    <cfRule type="cellIs" dxfId="142" priority="204" stopIfTrue="1" operator="equal">
      <formula>"PPIK"</formula>
    </cfRule>
    <cfRule type="cellIs" dxfId="141" priority="205" stopIfTrue="1" operator="equal">
      <formula>"PBRA6"</formula>
    </cfRule>
    <cfRule type="cellIs" dxfId="140" priority="206" stopIfTrue="1" operator="equal">
      <formula>"BRA15"</formula>
    </cfRule>
    <cfRule type="cellIs" dxfId="139" priority="207" stopIfTrue="1" operator="equal">
      <formula>"PPOU2"</formula>
    </cfRule>
    <cfRule type="cellIs" dxfId="138" priority="208" stopIfTrue="1" operator="equal">
      <formula>"PPOU1"</formula>
    </cfRule>
    <cfRule type="cellIs" dxfId="137" priority="209" stopIfTrue="1" operator="equal">
      <formula>"PMEL2"</formula>
    </cfRule>
    <cfRule type="cellIs" dxfId="136" priority="210" stopIfTrue="1" operator="equal">
      <formula>"PMEL1"</formula>
    </cfRule>
    <cfRule type="cellIs" dxfId="135" priority="211" stopIfTrue="1" operator="equal">
      <formula>"PCOL2"</formula>
    </cfRule>
    <cfRule type="cellIs" dxfId="134" priority="212" stopIfTrue="1" operator="equal">
      <formula>"PCOL1"</formula>
    </cfRule>
  </conditionalFormatting>
  <conditionalFormatting sqref="H45">
    <cfRule type="cellIs" dxfId="133" priority="188" stopIfTrue="1" operator="lessThanOrEqual">
      <formula>5</formula>
    </cfRule>
  </conditionalFormatting>
  <conditionalFormatting sqref="C45:F45">
    <cfRule type="cellIs" dxfId="132" priority="162" stopIfTrue="1" operator="equal">
      <formula>"GREAT"</formula>
    </cfRule>
    <cfRule type="cellIs" dxfId="131" priority="163" stopIfTrue="1" operator="equal">
      <formula>"HRD"</formula>
    </cfRule>
    <cfRule type="cellIs" dxfId="130" priority="164" stopIfTrue="1" operator="equal">
      <formula>"BRCA"</formula>
    </cfRule>
    <cfRule type="cellIs" dxfId="129" priority="165" stopIfTrue="1" operator="equal">
      <formula>"RET"</formula>
    </cfRule>
    <cfRule type="cellIs" dxfId="128" priority="166" stopIfTrue="1" operator="equal">
      <formula>"FGFR3"</formula>
    </cfRule>
    <cfRule type="cellIs" dxfId="127" priority="167" stopIfTrue="1" operator="equal">
      <formula>"MYD88/BRAF"</formula>
    </cfRule>
    <cfRule type="cellIs" dxfId="126" priority="168" stopIfTrue="1" operator="equal">
      <formula>"BCR-ABL"</formula>
    </cfRule>
    <cfRule type="cellIs" dxfId="125" priority="169" stopIfTrue="1" operator="equal">
      <formula>"IDH1-2"</formula>
    </cfRule>
    <cfRule type="cellIs" dxfId="124" priority="170" stopIfTrue="1" operator="equal">
      <formula>"NMP 3genes"</formula>
    </cfRule>
    <cfRule type="cellIs" dxfId="123" priority="171" stopIfTrue="1" operator="equal">
      <formula>"IPLEX JAK2"</formula>
    </cfRule>
    <cfRule type="cellIs" dxfId="122" priority="172" stopIfTrue="1" operator="equal">
      <formula>"HS JAK2"</formula>
    </cfRule>
    <cfRule type="cellIs" dxfId="121" priority="173" stopIfTrue="1" operator="equal">
      <formula>"MET"</formula>
    </cfRule>
    <cfRule type="cellIs" dxfId="120" priority="174" stopIfTrue="1" operator="equal">
      <formula>"PEGFR"</formula>
    </cfRule>
    <cfRule type="cellIs" dxfId="119" priority="175" stopIfTrue="1" operator="equal">
      <formula>"P.2017"</formula>
    </cfRule>
    <cfRule type="cellIs" dxfId="118" priority="176" stopIfTrue="1" operator="equal">
      <formula>"RELANCE"</formula>
    </cfRule>
    <cfRule type="cellIs" dxfId="117" priority="177" stopIfTrue="1" operator="equal">
      <formula>"cKIT"</formula>
    </cfRule>
    <cfRule type="cellIs" dxfId="116" priority="178" stopIfTrue="1" operator="equal">
      <formula>"PSEIN"</formula>
    </cfRule>
    <cfRule type="cellIs" dxfId="115" priority="179" stopIfTrue="1" operator="equal">
      <formula>"PPIK"</formula>
    </cfRule>
    <cfRule type="cellIs" dxfId="114" priority="180" stopIfTrue="1" operator="equal">
      <formula>"PBRA6"</formula>
    </cfRule>
    <cfRule type="cellIs" dxfId="113" priority="181" stopIfTrue="1" operator="equal">
      <formula>"BRA15"</formula>
    </cfRule>
    <cfRule type="cellIs" dxfId="112" priority="182" stopIfTrue="1" operator="equal">
      <formula>"PPOU2"</formula>
    </cfRule>
    <cfRule type="cellIs" dxfId="111" priority="183" stopIfTrue="1" operator="equal">
      <formula>"PPOU1"</formula>
    </cfRule>
    <cfRule type="cellIs" dxfId="110" priority="184" stopIfTrue="1" operator="equal">
      <formula>"PMEL2"</formula>
    </cfRule>
    <cfRule type="cellIs" dxfId="109" priority="185" stopIfTrue="1" operator="equal">
      <formula>"PMEL1"</formula>
    </cfRule>
    <cfRule type="cellIs" dxfId="108" priority="186" stopIfTrue="1" operator="equal">
      <formula>"PCOL2"</formula>
    </cfRule>
    <cfRule type="cellIs" dxfId="107" priority="187" stopIfTrue="1" operator="equal">
      <formula>"PCOL1"</formula>
    </cfRule>
  </conditionalFormatting>
  <conditionalFormatting sqref="H37:H42">
    <cfRule type="cellIs" dxfId="106" priority="161" stopIfTrue="1" operator="lessThanOrEqual">
      <formula>5</formula>
    </cfRule>
  </conditionalFormatting>
  <conditionalFormatting sqref="D27">
    <cfRule type="cellIs" dxfId="105" priority="137" stopIfTrue="1" operator="equal">
      <formula>"BRCA/HRD"</formula>
    </cfRule>
    <cfRule type="cellIs" dxfId="104" priority="138" stopIfTrue="1" operator="equal">
      <formula>"RET"</formula>
    </cfRule>
    <cfRule type="cellIs" dxfId="103" priority="139" stopIfTrue="1" operator="equal">
      <formula>"FGFR3"</formula>
    </cfRule>
    <cfRule type="cellIs" dxfId="102" priority="140" stopIfTrue="1" operator="equal">
      <formula>"MYD88/BRAF"</formula>
    </cfRule>
    <cfRule type="cellIs" dxfId="101" priority="141" stopIfTrue="1" operator="equal">
      <formula>"BCR-ABL"</formula>
    </cfRule>
    <cfRule type="cellIs" dxfId="100" priority="142" stopIfTrue="1" operator="equal">
      <formula>"IDH1-2"</formula>
    </cfRule>
    <cfRule type="cellIs" dxfId="99" priority="143" stopIfTrue="1" operator="equal">
      <formula>"NMP 3genes"</formula>
    </cfRule>
    <cfRule type="cellIs" dxfId="98" priority="144" stopIfTrue="1" operator="equal">
      <formula>"IPLEX JAK2"</formula>
    </cfRule>
    <cfRule type="cellIs" dxfId="97" priority="145" stopIfTrue="1" operator="equal">
      <formula>"HS JAK2"</formula>
    </cfRule>
    <cfRule type="cellIs" dxfId="96" priority="146" stopIfTrue="1" operator="equal">
      <formula>"MET"</formula>
    </cfRule>
    <cfRule type="cellIs" dxfId="95" priority="147" stopIfTrue="1" operator="equal">
      <formula>"PEGFR"</formula>
    </cfRule>
    <cfRule type="cellIs" dxfId="94" priority="148" stopIfTrue="1" operator="equal">
      <formula>"P.2017"</formula>
    </cfRule>
    <cfRule type="cellIs" dxfId="93" priority="149" stopIfTrue="1" operator="equal">
      <formula>"RELANCE"</formula>
    </cfRule>
    <cfRule type="cellIs" dxfId="92" priority="150" stopIfTrue="1" operator="equal">
      <formula>"cKIT"</formula>
    </cfRule>
    <cfRule type="cellIs" dxfId="91" priority="151" stopIfTrue="1" operator="equal">
      <formula>"PSEIN"</formula>
    </cfRule>
    <cfRule type="cellIs" dxfId="90" priority="152" stopIfTrue="1" operator="equal">
      <formula>"PPIK"</formula>
    </cfRule>
    <cfRule type="cellIs" dxfId="89" priority="153" stopIfTrue="1" operator="equal">
      <formula>"PBRA6"</formula>
    </cfRule>
    <cfRule type="cellIs" dxfId="88" priority="154" stopIfTrue="1" operator="equal">
      <formula>"BRA15"</formula>
    </cfRule>
    <cfRule type="cellIs" dxfId="87" priority="155" stopIfTrue="1" operator="equal">
      <formula>"PPOU2"</formula>
    </cfRule>
    <cfRule type="cellIs" dxfId="86" priority="156" stopIfTrue="1" operator="equal">
      <formula>"PPOU1"</formula>
    </cfRule>
    <cfRule type="cellIs" dxfId="85" priority="157" stopIfTrue="1" operator="equal">
      <formula>"PMEL2"</formula>
    </cfRule>
    <cfRule type="cellIs" dxfId="84" priority="158" stopIfTrue="1" operator="equal">
      <formula>"PMEL1"</formula>
    </cfRule>
    <cfRule type="cellIs" dxfId="83" priority="159" stopIfTrue="1" operator="equal">
      <formula>"PCOL2"</formula>
    </cfRule>
    <cfRule type="cellIs" dxfId="82" priority="160" stopIfTrue="1" operator="equal">
      <formula>"PCOL1"</formula>
    </cfRule>
  </conditionalFormatting>
  <conditionalFormatting sqref="C50">
    <cfRule type="cellIs" dxfId="81" priority="85" stopIfTrue="1" operator="equal">
      <formula>"GREAT"</formula>
    </cfRule>
    <cfRule type="cellIs" dxfId="80" priority="87" stopIfTrue="1" operator="equal">
      <formula>"BRCA"</formula>
    </cfRule>
    <cfRule type="cellIs" dxfId="79" priority="88" stopIfTrue="1" operator="equal">
      <formula>"RET"</formula>
    </cfRule>
    <cfRule type="cellIs" dxfId="78" priority="89" stopIfTrue="1" operator="equal">
      <formula>"FGFR3"</formula>
    </cfRule>
    <cfRule type="cellIs" dxfId="77" priority="90" stopIfTrue="1" operator="equal">
      <formula>"MYD88/BRAF"</formula>
    </cfRule>
    <cfRule type="cellIs" dxfId="76" priority="91" stopIfTrue="1" operator="equal">
      <formula>"BCR-ABL"</formula>
    </cfRule>
    <cfRule type="cellIs" dxfId="75" priority="92" stopIfTrue="1" operator="equal">
      <formula>"IDH1-2"</formula>
    </cfRule>
    <cfRule type="cellIs" dxfId="74" priority="93" stopIfTrue="1" operator="equal">
      <formula>"NMP 3genes"</formula>
    </cfRule>
    <cfRule type="cellIs" dxfId="73" priority="94" stopIfTrue="1" operator="equal">
      <formula>"IPLEX JAK2"</formula>
    </cfRule>
    <cfRule type="cellIs" dxfId="72" priority="95" stopIfTrue="1" operator="equal">
      <formula>"HS JAK2"</formula>
    </cfRule>
    <cfRule type="cellIs" dxfId="71" priority="96" stopIfTrue="1" operator="equal">
      <formula>"MET"</formula>
    </cfRule>
    <cfRule type="cellIs" dxfId="70" priority="97" stopIfTrue="1" operator="equal">
      <formula>"PEGFR"</formula>
    </cfRule>
    <cfRule type="cellIs" dxfId="69" priority="98" stopIfTrue="1" operator="equal">
      <formula>"P.2017"</formula>
    </cfRule>
    <cfRule type="cellIs" dxfId="68" priority="99" stopIfTrue="1" operator="equal">
      <formula>"RELANCE"</formula>
    </cfRule>
    <cfRule type="cellIs" dxfId="67" priority="100" stopIfTrue="1" operator="equal">
      <formula>"cKIT"</formula>
    </cfRule>
    <cfRule type="cellIs" dxfId="66" priority="101" stopIfTrue="1" operator="equal">
      <formula>"PSEIN"</formula>
    </cfRule>
    <cfRule type="cellIs" dxfId="65" priority="102" stopIfTrue="1" operator="equal">
      <formula>"PPIK"</formula>
    </cfRule>
    <cfRule type="cellIs" dxfId="64" priority="103" stopIfTrue="1" operator="equal">
      <formula>"PBRA6"</formula>
    </cfRule>
    <cfRule type="cellIs" dxfId="63" priority="104" stopIfTrue="1" operator="equal">
      <formula>"BRA15"</formula>
    </cfRule>
    <cfRule type="cellIs" dxfId="62" priority="105" stopIfTrue="1" operator="equal">
      <formula>"PPOU2"</formula>
    </cfRule>
    <cfRule type="cellIs" dxfId="61" priority="106" stopIfTrue="1" operator="equal">
      <formula>"PPOU1"</formula>
    </cfRule>
    <cfRule type="cellIs" dxfId="60" priority="107" stopIfTrue="1" operator="equal">
      <formula>"PMEL2"</formula>
    </cfRule>
    <cfRule type="cellIs" dxfId="59" priority="108" stopIfTrue="1" operator="equal">
      <formula>"PMEL1"</formula>
    </cfRule>
    <cfRule type="cellIs" dxfId="58" priority="109" stopIfTrue="1" operator="equal">
      <formula>"PCOL2"</formula>
    </cfRule>
    <cfRule type="cellIs" dxfId="57" priority="110" stopIfTrue="1" operator="equal">
      <formula>"PCOL1"</formula>
    </cfRule>
  </conditionalFormatting>
  <conditionalFormatting sqref="C6:F59">
    <cfRule type="cellIs" dxfId="56" priority="86" stopIfTrue="1" operator="equal">
      <formula>"HRD"</formula>
    </cfRule>
  </conditionalFormatting>
  <conditionalFormatting sqref="D27">
    <cfRule type="cellIs" dxfId="55" priority="59" stopIfTrue="1" operator="equal">
      <formula>"GREAT"</formula>
    </cfRule>
    <cfRule type="cellIs" dxfId="54" priority="60" stopIfTrue="1" operator="equal">
      <formula>"HRD"</formula>
    </cfRule>
    <cfRule type="cellIs" dxfId="53" priority="61" stopIfTrue="1" operator="equal">
      <formula>"BRCA"</formula>
    </cfRule>
    <cfRule type="cellIs" dxfId="52" priority="62" stopIfTrue="1" operator="equal">
      <formula>"RET"</formula>
    </cfRule>
    <cfRule type="cellIs" dxfId="51" priority="63" stopIfTrue="1" operator="equal">
      <formula>"FGFR3"</formula>
    </cfRule>
    <cfRule type="cellIs" dxfId="50" priority="64" stopIfTrue="1" operator="equal">
      <formula>"MYD88/BRAF"</formula>
    </cfRule>
    <cfRule type="cellIs" dxfId="49" priority="65" stopIfTrue="1" operator="equal">
      <formula>"BCR-ABL"</formula>
    </cfRule>
    <cfRule type="cellIs" dxfId="48" priority="66" stopIfTrue="1" operator="equal">
      <formula>"IDH1-2"</formula>
    </cfRule>
    <cfRule type="cellIs" dxfId="47" priority="67" stopIfTrue="1" operator="equal">
      <formula>"NMP 3genes"</formula>
    </cfRule>
    <cfRule type="cellIs" dxfId="46" priority="68" stopIfTrue="1" operator="equal">
      <formula>"IPLEX JAK2"</formula>
    </cfRule>
    <cfRule type="cellIs" dxfId="45" priority="69" stopIfTrue="1" operator="equal">
      <formula>"HS JAK2"</formula>
    </cfRule>
    <cfRule type="cellIs" dxfId="44" priority="70" stopIfTrue="1" operator="equal">
      <formula>"MET"</formula>
    </cfRule>
    <cfRule type="cellIs" dxfId="43" priority="71" stopIfTrue="1" operator="equal">
      <formula>"PEGFR"</formula>
    </cfRule>
    <cfRule type="cellIs" dxfId="42" priority="72" stopIfTrue="1" operator="equal">
      <formula>"P.2017"</formula>
    </cfRule>
    <cfRule type="cellIs" dxfId="41" priority="73" stopIfTrue="1" operator="equal">
      <formula>"RELANCE"</formula>
    </cfRule>
    <cfRule type="cellIs" dxfId="40" priority="74" stopIfTrue="1" operator="equal">
      <formula>"cKIT"</formula>
    </cfRule>
    <cfRule type="cellIs" dxfId="39" priority="75" stopIfTrue="1" operator="equal">
      <formula>"PSEIN"</formula>
    </cfRule>
    <cfRule type="cellIs" dxfId="38" priority="76" stopIfTrue="1" operator="equal">
      <formula>"PPIK"</formula>
    </cfRule>
    <cfRule type="cellIs" dxfId="37" priority="77" stopIfTrue="1" operator="equal">
      <formula>"PBRA6"</formula>
    </cfRule>
    <cfRule type="cellIs" dxfId="36" priority="78" stopIfTrue="1" operator="equal">
      <formula>"BRA15"</formula>
    </cfRule>
    <cfRule type="cellIs" dxfId="35" priority="79" stopIfTrue="1" operator="equal">
      <formula>"PPOU2"</formula>
    </cfRule>
    <cfRule type="cellIs" dxfId="34" priority="80" stopIfTrue="1" operator="equal">
      <formula>"PPOU1"</formula>
    </cfRule>
    <cfRule type="cellIs" dxfId="33" priority="81" stopIfTrue="1" operator="equal">
      <formula>"PMEL2"</formula>
    </cfRule>
    <cfRule type="cellIs" dxfId="32" priority="82" stopIfTrue="1" operator="equal">
      <formula>"PMEL1"</formula>
    </cfRule>
    <cfRule type="cellIs" dxfId="31" priority="83" stopIfTrue="1" operator="equal">
      <formula>"PCOL2"</formula>
    </cfRule>
    <cfRule type="cellIs" dxfId="30" priority="84" stopIfTrue="1" operator="equal">
      <formula>"PCOL1"</formula>
    </cfRule>
  </conditionalFormatting>
  <conditionalFormatting sqref="E25">
    <cfRule type="cellIs" dxfId="29" priority="33" stopIfTrue="1" operator="equal">
      <formula>"GREAT"</formula>
    </cfRule>
    <cfRule type="cellIs" dxfId="28" priority="34" stopIfTrue="1" operator="equal">
      <formula>"HRD"</formula>
    </cfRule>
    <cfRule type="cellIs" dxfId="27" priority="35" stopIfTrue="1" operator="equal">
      <formula>"BRCA"</formula>
    </cfRule>
    <cfRule type="cellIs" dxfId="26" priority="36" stopIfTrue="1" operator="equal">
      <formula>"RET"</formula>
    </cfRule>
    <cfRule type="cellIs" dxfId="25" priority="37" stopIfTrue="1" operator="equal">
      <formula>"FGFR3"</formula>
    </cfRule>
    <cfRule type="cellIs" dxfId="24" priority="38" stopIfTrue="1" operator="equal">
      <formula>"MYD88/BRAF"</formula>
    </cfRule>
    <cfRule type="cellIs" dxfId="23" priority="39" stopIfTrue="1" operator="equal">
      <formula>"BCR-ABL"</formula>
    </cfRule>
    <cfRule type="cellIs" dxfId="22" priority="40" stopIfTrue="1" operator="equal">
      <formula>"IDH1-2"</formula>
    </cfRule>
    <cfRule type="cellIs" dxfId="21" priority="41" stopIfTrue="1" operator="equal">
      <formula>"NMP 3genes"</formula>
    </cfRule>
    <cfRule type="cellIs" dxfId="20" priority="42" stopIfTrue="1" operator="equal">
      <formula>"IPLEX JAK2"</formula>
    </cfRule>
    <cfRule type="cellIs" dxfId="19" priority="43" stopIfTrue="1" operator="equal">
      <formula>"HS JAK2"</formula>
    </cfRule>
    <cfRule type="cellIs" dxfId="18" priority="44" stopIfTrue="1" operator="equal">
      <formula>"MET"</formula>
    </cfRule>
    <cfRule type="cellIs" dxfId="17" priority="45" stopIfTrue="1" operator="equal">
      <formula>"PEGFR"</formula>
    </cfRule>
    <cfRule type="cellIs" dxfId="16" priority="46" stopIfTrue="1" operator="equal">
      <formula>"P.2017"</formula>
    </cfRule>
    <cfRule type="cellIs" dxfId="15" priority="47" stopIfTrue="1" operator="equal">
      <formula>"RELANCE"</formula>
    </cfRule>
    <cfRule type="cellIs" dxfId="14" priority="48" stopIfTrue="1" operator="equal">
      <formula>"cKIT"</formula>
    </cfRule>
    <cfRule type="cellIs" dxfId="13" priority="49" stopIfTrue="1" operator="equal">
      <formula>"PSEIN"</formula>
    </cfRule>
    <cfRule type="cellIs" dxfId="12" priority="50" stopIfTrue="1" operator="equal">
      <formula>"PPIK"</formula>
    </cfRule>
    <cfRule type="cellIs" dxfId="11" priority="51" stopIfTrue="1" operator="equal">
      <formula>"PBRA6"</formula>
    </cfRule>
    <cfRule type="cellIs" dxfId="10" priority="52" stopIfTrue="1" operator="equal">
      <formula>"BRA15"</formula>
    </cfRule>
    <cfRule type="cellIs" dxfId="9" priority="53" stopIfTrue="1" operator="equal">
      <formula>"PPOU2"</formula>
    </cfRule>
    <cfRule type="cellIs" dxfId="8" priority="54" stopIfTrue="1" operator="equal">
      <formula>"PPOU1"</formula>
    </cfRule>
    <cfRule type="cellIs" dxfId="7" priority="55" stopIfTrue="1" operator="equal">
      <formula>"PMEL2"</formula>
    </cfRule>
    <cfRule type="cellIs" dxfId="6" priority="56" stopIfTrue="1" operator="equal">
      <formula>"PMEL1"</formula>
    </cfRule>
    <cfRule type="cellIs" dxfId="5" priority="57" stopIfTrue="1" operator="equal">
      <formula>"PCOL2"</formula>
    </cfRule>
    <cfRule type="cellIs" dxfId="4" priority="58" stopIfTrue="1" operator="equal">
      <formula>"PCOL1"</formula>
    </cfRule>
  </conditionalFormatting>
  <conditionalFormatting sqref="B39:H59 D7:H19 G6:H6 D21:H22 E20:H20 D24:H25 E23:H23 H26:H38 B6:F38">
    <cfRule type="containsBlanks" dxfId="3" priority="5" stopIfTrue="1">
      <formula>LEN(TRIM(B6))=0</formula>
    </cfRule>
  </conditionalFormatting>
  <conditionalFormatting sqref="G26:G38">
    <cfRule type="containsBlanks" dxfId="2" priority="4" stopIfTrue="1">
      <formula>LEN(TRIM(G26))=0</formula>
    </cfRule>
  </conditionalFormatting>
  <conditionalFormatting sqref="L6:N65">
    <cfRule type="cellIs" dxfId="1" priority="3" stopIfTrue="1" operator="equal">
      <formula>"PURE"</formula>
    </cfRule>
  </conditionalFormatting>
  <conditionalFormatting sqref="L6:L65">
    <cfRule type="colorScale" priority="2">
      <colorScale>
        <cfvo type="num" val="0"/>
        <cfvo type="num" val="10"/>
        <cfvo type="num" val="20"/>
        <color theme="0" tint="-0.14999847407452621"/>
        <color rgb="FFFFEB84"/>
        <color theme="5"/>
      </colorScale>
    </cfRule>
  </conditionalFormatting>
  <conditionalFormatting sqref="L6:N65">
    <cfRule type="containsBlanks" dxfId="0" priority="1" stopIfTrue="1">
      <formula>LEN(TRIM(L6))=0</formula>
    </cfRule>
  </conditionalFormatting>
  <dataValidations count="2">
    <dataValidation type="list" allowBlank="1" showInputMessage="1" showErrorMessage="1" sqref="Q21:R21" xr:uid="{80941128-B71A-430D-9EB3-7CD6E1CEC9B2}">
      <formula1>"OUI,NON"</formula1>
    </dataValidation>
    <dataValidation type="list" allowBlank="1" showInputMessage="1" showErrorMessage="1" sqref="C6:F59" xr:uid="{46B4ED28-0BFE-4ED0-ACA0-7239C651D021}">
      <formula1>$P$26:$P$59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47D57E5279F0841B5FFE26B897D8A20" ma:contentTypeVersion="0" ma:contentTypeDescription="Crée un document." ma:contentTypeScope="" ma:versionID="d858f283c291b7f058ee2750ff46419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44d062de6cfdb20bf9c1cc00ca1f3fb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EEB0267-DCC8-4AD2-BD68-AA61891C8D0C}">
  <ds:schemaRefs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purl.org/dc/dcmitype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483EC51-85D6-40C2-94D7-3557F8F539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4C7FE6-728B-4FBE-B9E5-5E9EC084D9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Labosud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 GAMBIER</dc:creator>
  <cp:lastModifiedBy>Leila GAMBIER</cp:lastModifiedBy>
  <dcterms:created xsi:type="dcterms:W3CDTF">2021-11-15T06:51:26Z</dcterms:created>
  <dcterms:modified xsi:type="dcterms:W3CDTF">2021-11-15T11:11:01Z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0x010100A47D57E5279F0841B5FFE26B897D8A20</vt:lpwstr>
  </property>
</Properties>
</file>