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240" yWindow="240" windowWidth="20730" windowHeight="11760" tabRatio="500" activeTab="1"/>
  </bookViews>
  <sheets>
    <sheet name="Database" sheetId="1" r:id="rId1"/>
    <sheet name="Fiche client" sheetId="2" r:id="rId2"/>
  </sheets>
  <definedNames>
    <definedName name="Base_client">Database!$A$3:$AF$5</definedName>
    <definedName name="Numéro_cprojet">Database!$A$3:$A$18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4" i="2"/>
  <c r="B15"/>
  <c r="B16"/>
  <c r="D33"/>
  <c r="D31"/>
  <c r="D29"/>
  <c r="D27"/>
  <c r="D25"/>
  <c r="D23"/>
  <c r="B33"/>
  <c r="B31"/>
  <c r="B29"/>
  <c r="B27"/>
  <c r="B25"/>
  <c r="B23"/>
  <c r="B20"/>
  <c r="B19"/>
  <c r="B18"/>
  <c r="B12"/>
  <c r="B11"/>
  <c r="B10"/>
  <c r="D8"/>
  <c r="D7"/>
  <c r="D6"/>
  <c r="B6"/>
  <c r="D4"/>
  <c r="B4"/>
  <c r="B2"/>
</calcChain>
</file>

<file path=xl/sharedStrings.xml><?xml version="1.0" encoding="utf-8"?>
<sst xmlns="http://schemas.openxmlformats.org/spreadsheetml/2006/main" count="123" uniqueCount="99">
  <si>
    <t>N° de Projet</t>
  </si>
  <si>
    <t>Projet</t>
  </si>
  <si>
    <t>Client</t>
  </si>
  <si>
    <t>Activité</t>
  </si>
  <si>
    <t>Personne de contact</t>
  </si>
  <si>
    <t>Fonction</t>
  </si>
  <si>
    <t>Téléphone</t>
  </si>
  <si>
    <t>GSM</t>
  </si>
  <si>
    <t>Mail</t>
  </si>
  <si>
    <t>Adresse de facturation</t>
  </si>
  <si>
    <t>CP</t>
  </si>
  <si>
    <t>Localité</t>
  </si>
  <si>
    <t>Si adresse de livraison=adresse de facturation tapez 1</t>
  </si>
  <si>
    <t>Adresse de livraison</t>
  </si>
  <si>
    <t>A recontacter</t>
  </si>
  <si>
    <t>Commercial</t>
  </si>
  <si>
    <t>C J</t>
  </si>
  <si>
    <t>Remarques</t>
  </si>
  <si>
    <t>Date Contact 1</t>
  </si>
  <si>
    <t>Commentaire contact 1</t>
  </si>
  <si>
    <t>Date Contact 2</t>
  </si>
  <si>
    <t>Commentaire contact 2</t>
  </si>
  <si>
    <t>Date contact 3</t>
  </si>
  <si>
    <t>Commentaire contact 3</t>
  </si>
  <si>
    <t>Date contact 4</t>
  </si>
  <si>
    <t>Commentaire contact 4</t>
  </si>
  <si>
    <t>Date contact 5</t>
  </si>
  <si>
    <t>Commentaire contact 5</t>
  </si>
  <si>
    <t>Date contact 6</t>
  </si>
  <si>
    <t>Commentaire contact 6</t>
  </si>
  <si>
    <t>Tel</t>
  </si>
  <si>
    <t>Date Contact 3</t>
  </si>
  <si>
    <t>Date Contact 4</t>
  </si>
  <si>
    <t>Date Contact 5</t>
  </si>
  <si>
    <t>Date Contact 6</t>
  </si>
  <si>
    <t>Commentaire</t>
  </si>
  <si>
    <t>N° de projet</t>
  </si>
  <si>
    <t>a</t>
  </si>
  <si>
    <t>b</t>
  </si>
  <si>
    <t>c</t>
  </si>
  <si>
    <t>d</t>
  </si>
  <si>
    <t>e</t>
  </si>
  <si>
    <t>f</t>
  </si>
  <si>
    <t>gh</t>
  </si>
  <si>
    <t>i</t>
  </si>
  <si>
    <t>j</t>
  </si>
  <si>
    <t>k</t>
  </si>
  <si>
    <t>lm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</si>
  <si>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</si>
  <si>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</si>
  <si>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</si>
  <si>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</si>
  <si>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</si>
  <si>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</si>
  <si>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</si>
  <si>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</si>
  <si>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</si>
  <si>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</si>
  <si>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</si>
  <si>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</si>
  <si>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</si>
  <si>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</si>
  <si>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</si>
  <si>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</si>
  <si>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</si>
  <si>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</si>
  <si>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</si>
  <si>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</si>
  <si>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A</t>
  </si>
  <si>
    <t>B</t>
  </si>
  <si>
    <t>C</t>
  </si>
  <si>
    <t>D</t>
  </si>
  <si>
    <t>E</t>
  </si>
  <si>
    <t>F</t>
  </si>
  <si>
    <t>GH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</si>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</sst>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CC00"/>
        <bgColor rgb="FF000000"/>
      </patternFill>
    </fill>
    <fill>
      <patternFill patternType="solid">
        <fgColor rgb="FF00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000000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wrapText="1"/>
    </xf>
    <xf numFmtId="0" fontId="1" fillId="0" borderId="3" xfId="0" applyFont="1" applyBorder="1"/>
    <xf numFmtId="0" fontId="1" fillId="3" borderId="3" xfId="0" applyFont="1" applyFill="1" applyBorder="1"/>
    <xf numFmtId="0" fontId="1" fillId="0" borderId="0" xfId="0" applyFont="1"/>
    <xf numFmtId="0" fontId="1" fillId="0" borderId="0" xfId="0" applyFont="1" applyBorder="1" applyAlignment="1"/>
    <xf numFmtId="0" fontId="1" fillId="0" borderId="4" xfId="0" applyFont="1" applyBorder="1" applyAlignme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/>
    <xf numFmtId="0" fontId="1" fillId="3" borderId="7" xfId="0" applyFont="1" applyFill="1" applyBorder="1" applyAlignment="1"/>
    <xf numFmtId="0" fontId="1" fillId="3" borderId="8" xfId="0" applyFont="1" applyFill="1" applyBorder="1" applyAlignment="1"/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">
    <dxf>
      <font>
        <color rgb="FF00CC00"/>
      </font>
    </dxf>
    <dxf>
      <font>
        <color rgb="FF00CC00"/>
      </font>
    </dxf>
    <dxf>
      <font>
        <color rgb="FF00B050"/>
      </font>
    </dxf>
  </dxfs>
  <tableStyles count="0" defaultTableStyle="TableStyleMedium9" defaultPivotStyle="PivotStyleMedium4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8"/>
  <sheetViews>
    <sheetView workbookViewId="0">
      <selection activeCell="B11" sqref="B11"/>
    </sheetView>
  </sheetViews>
  <sheetFormatPr baseColWidth="10" defaultRowHeight="15.75"/>
  <cols>
    <col min="1" max="32" width="18.875" customWidth="1"/>
  </cols>
  <sheetData>
    <row r="1" spans="1:32" s="1" customFormat="1" ht="45.95" customHeight="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10</v>
      </c>
      <c r="P1" s="7" t="s">
        <v>11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</row>
    <row r="2" spans="1:32" s="1" customFormat="1" ht="42.95" customHeight="1" thickBo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</row>
    <row r="3" spans="1:32" s="1" customFormat="1" ht="12.75" customHeight="1">
      <c r="A3" s="14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6"/>
    </row>
    <row r="4" spans="1:32">
      <c r="A4" s="21">
        <v>1</v>
      </c>
      <c r="B4" s="17" t="s">
        <v>37</v>
      </c>
      <c r="C4" s="17" t="s">
        <v>38</v>
      </c>
      <c r="D4" s="17" t="s">
        <v>39</v>
      </c>
      <c r="E4" s="17" t="s">
        <v>40</v>
      </c>
      <c r="F4" s="17" t="s">
        <v>41</v>
      </c>
      <c r="G4" s="17" t="s">
        <v>42</v>
      </c>
      <c r="H4" s="17" t="s">
        <v>43</v>
      </c>
      <c r="I4" s="17" t="s">
        <v>44</v>
      </c>
      <c r="J4" s="17" t="s">
        <v>45</v>
      </c>
      <c r="K4" s="17" t="s">
        <v>46</v>
      </c>
      <c r="L4" s="17" t="s">
        <v>47</v>
      </c>
      <c r="M4" s="17" t="s">
        <v>48</v>
      </c>
      <c r="N4" s="17" t="s">
        <v>49</v>
      </c>
      <c r="O4" s="17" t="s">
        <v>50</v>
      </c>
      <c r="P4" s="17" t="s">
        <v>51</v>
      </c>
      <c r="Q4" s="17" t="s">
        <v>52</v>
      </c>
      <c r="R4" s="17" t="s">
        <v>53</v>
      </c>
      <c r="S4" s="17" t="s">
        <v>54</v>
      </c>
      <c r="T4" s="17" t="s">
        <v>55</v>
      </c>
      <c r="U4" s="17" t="s">
        <v>56</v>
      </c>
      <c r="V4" s="17" t="s">
        <v>57</v>
      </c>
      <c r="W4" s="17" t="s">
        <v>58</v>
      </c>
      <c r="X4" s="17" t="s">
        <v>59</v>
      </c>
      <c r="Y4" s="17" t="s">
        <v>60</v>
      </c>
      <c r="Z4" s="17" t="s">
        <v>61</v>
      </c>
      <c r="AA4" s="17" t="s">
        <v>62</v>
      </c>
      <c r="AB4" s="17" t="s">
        <v>63</v>
      </c>
      <c r="AC4" s="17" t="s">
        <v>64</v>
      </c>
      <c r="AD4" s="17" t="s">
        <v>65</v>
      </c>
      <c r="AE4" s="17" t="s">
        <v>66</v>
      </c>
      <c r="AF4" s="18" t="s">
        <v>67</v>
      </c>
    </row>
    <row r="5" spans="1:32">
      <c r="A5" s="21">
        <v>2</v>
      </c>
      <c r="B5" s="17" t="s">
        <v>68</v>
      </c>
      <c r="C5" s="17" t="s">
        <v>69</v>
      </c>
      <c r="D5" s="17" t="s">
        <v>70</v>
      </c>
      <c r="E5" s="17" t="s">
        <v>71</v>
      </c>
      <c r="F5" s="17" t="s">
        <v>72</v>
      </c>
      <c r="G5" s="17" t="s">
        <v>73</v>
      </c>
      <c r="H5" s="17" t="s">
        <v>74</v>
      </c>
      <c r="I5" s="17" t="s">
        <v>75</v>
      </c>
      <c r="J5" s="17" t="s">
        <v>76</v>
      </c>
      <c r="K5" s="17" t="s">
        <v>77</v>
      </c>
      <c r="L5" s="17" t="s">
        <v>78</v>
      </c>
      <c r="M5" s="17" t="s">
        <v>79</v>
      </c>
      <c r="N5" s="17" t="s">
        <v>80</v>
      </c>
      <c r="O5" s="17" t="s">
        <v>81</v>
      </c>
      <c r="P5" s="17" t="s">
        <v>82</v>
      </c>
      <c r="Q5" s="17" t="s">
        <v>83</v>
      </c>
      <c r="R5" s="17" t="s">
        <v>84</v>
      </c>
      <c r="S5" s="17" t="s">
        <v>85</v>
      </c>
      <c r="T5" s="17" t="s">
        <v>86</v>
      </c>
      <c r="U5" s="17" t="s">
        <v>87</v>
      </c>
      <c r="V5" s="17" t="s">
        <v>88</v>
      </c>
      <c r="W5" s="17" t="s">
        <v>89</v>
      </c>
      <c r="X5" s="17" t="s">
        <v>90</v>
      </c>
      <c r="Y5" s="17" t="s">
        <v>91</v>
      </c>
      <c r="Z5" s="17" t="s">
        <v>92</v>
      </c>
      <c r="AA5" s="17" t="s">
        <v>93</v>
      </c>
      <c r="AB5" s="17" t="s">
        <v>94</v>
      </c>
      <c r="AC5" s="17" t="s">
        <v>95</v>
      </c>
      <c r="AD5" s="17" t="s">
        <v>96</v>
      </c>
      <c r="AE5" s="17" t="s">
        <v>97</v>
      </c>
      <c r="AF5" s="18" t="s">
        <v>98</v>
      </c>
    </row>
    <row r="6" spans="1:32">
      <c r="A6" s="21">
        <v>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8"/>
    </row>
    <row r="7" spans="1:32">
      <c r="A7" s="21">
        <v>4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8"/>
    </row>
    <row r="8" spans="1:32">
      <c r="A8" s="21">
        <v>5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8"/>
    </row>
    <row r="9" spans="1:32">
      <c r="A9" s="21">
        <v>6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8"/>
    </row>
    <row r="10" spans="1:32">
      <c r="A10" s="21">
        <v>7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8"/>
    </row>
    <row r="11" spans="1:32">
      <c r="A11" s="21">
        <v>8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8"/>
    </row>
    <row r="12" spans="1:32">
      <c r="A12" s="21">
        <v>9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8"/>
    </row>
    <row r="13" spans="1:32">
      <c r="A13" s="21">
        <v>10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8"/>
    </row>
    <row r="14" spans="1:32">
      <c r="A14" s="21">
        <v>11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8"/>
    </row>
    <row r="15" spans="1:32">
      <c r="A15" s="21">
        <v>12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8"/>
    </row>
    <row r="16" spans="1:32">
      <c r="A16" s="21">
        <v>13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8"/>
    </row>
    <row r="17" spans="1:32">
      <c r="A17" s="21">
        <v>14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8"/>
    </row>
    <row r="18" spans="1:32" ht="16.5" thickBot="1">
      <c r="A18" s="22">
        <v>15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0"/>
    </row>
  </sheetData>
  <mergeCells count="32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AE1:AE2"/>
    <mergeCell ref="AF1:AF2"/>
    <mergeCell ref="Y1:Y2"/>
    <mergeCell ref="Z1:Z2"/>
    <mergeCell ref="AA1:AA2"/>
    <mergeCell ref="AB1:AB2"/>
    <mergeCell ref="AC1:AC2"/>
    <mergeCell ref="AD1:AD2"/>
  </mergeCells>
  <pageMargins left="0.75" right="0.75" top="1" bottom="1" header="0.5" footer="0.5"/>
  <pageSetup paperSize="9" orientation="portrait" verticalDpi="30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J34"/>
  <sheetViews>
    <sheetView tabSelected="1" zoomScaleNormal="100" workbookViewId="0">
      <selection activeCell="F12" sqref="F12"/>
    </sheetView>
  </sheetViews>
  <sheetFormatPr baseColWidth="10" defaultRowHeight="15.75"/>
  <cols>
    <col min="1" max="1" width="21.875" customWidth="1"/>
    <col min="2" max="2" width="30.125" customWidth="1"/>
    <col min="3" max="3" width="15.625" customWidth="1"/>
    <col min="4" max="4" width="10.875" customWidth="1"/>
  </cols>
  <sheetData>
    <row r="2" spans="1:10">
      <c r="A2" s="2" t="s">
        <v>1</v>
      </c>
      <c r="B2" s="3" t="e">
        <f>VLOOKUP(H2,Base_client,2,0)</f>
        <v>#N/A</v>
      </c>
      <c r="C2" s="4"/>
      <c r="D2" s="4"/>
      <c r="E2" s="4"/>
      <c r="F2" s="4"/>
      <c r="G2" s="5" t="s">
        <v>36</v>
      </c>
      <c r="H2" s="12"/>
      <c r="I2" s="4"/>
      <c r="J2" s="4"/>
    </row>
    <row r="3" spans="1:10">
      <c r="A3" s="4"/>
      <c r="B3" s="4"/>
      <c r="C3" s="4"/>
      <c r="D3" s="4"/>
      <c r="E3" s="4"/>
      <c r="F3" s="4"/>
      <c r="G3" s="5"/>
      <c r="H3" s="13"/>
      <c r="I3" s="4"/>
      <c r="J3" s="4"/>
    </row>
    <row r="4" spans="1:10">
      <c r="A4" s="2" t="s">
        <v>2</v>
      </c>
      <c r="B4" s="3" t="e">
        <f>VLOOKUP(H2,Base_client,3,0)</f>
        <v>#N/A</v>
      </c>
      <c r="C4" s="2" t="s">
        <v>3</v>
      </c>
      <c r="D4" s="3" t="e">
        <f>VLOOKUP(H2,Base_client,4,0)</f>
        <v>#N/A</v>
      </c>
      <c r="E4" s="4"/>
      <c r="F4" s="4"/>
      <c r="G4" s="5"/>
      <c r="H4" s="5"/>
      <c r="I4" s="4"/>
      <c r="J4" s="4"/>
    </row>
    <row r="5" spans="1:10">
      <c r="A5" s="4"/>
      <c r="B5" s="4"/>
      <c r="C5" s="4"/>
      <c r="D5" s="4"/>
      <c r="E5" s="4"/>
      <c r="F5" s="4"/>
      <c r="G5" s="4"/>
      <c r="H5" s="4"/>
      <c r="I5" s="4"/>
      <c r="J5" s="4"/>
    </row>
    <row r="6" spans="1:10">
      <c r="A6" s="2" t="s">
        <v>4</v>
      </c>
      <c r="B6" s="3" t="e">
        <f>VLOOKUP(H2,Base_client,5,0)</f>
        <v>#N/A</v>
      </c>
      <c r="C6" s="2" t="s">
        <v>30</v>
      </c>
      <c r="D6" s="3" t="e">
        <f>VLOOKUP(H2,Base_client,7,0)</f>
        <v>#N/A</v>
      </c>
      <c r="E6" s="4"/>
      <c r="F6" s="4"/>
      <c r="G6" s="4"/>
      <c r="H6" s="4"/>
      <c r="I6" s="4"/>
      <c r="J6" s="4"/>
    </row>
    <row r="7" spans="1:10">
      <c r="A7" s="4"/>
      <c r="B7" s="4"/>
      <c r="C7" s="2" t="s">
        <v>7</v>
      </c>
      <c r="D7" s="3" t="e">
        <f>VLOOKUP(H2,Base_client,8,0)</f>
        <v>#N/A</v>
      </c>
      <c r="E7" s="4"/>
      <c r="F7" s="4"/>
      <c r="G7" s="4"/>
      <c r="H7" s="4"/>
      <c r="I7" s="4"/>
      <c r="J7" s="4"/>
    </row>
    <row r="8" spans="1:10">
      <c r="A8" s="4"/>
      <c r="B8" s="4"/>
      <c r="C8" s="2" t="s">
        <v>8</v>
      </c>
      <c r="D8" s="3" t="e">
        <f>VLOOKUP(H2,Base_client,9,0)</f>
        <v>#N/A</v>
      </c>
      <c r="E8" s="4"/>
      <c r="F8" s="4"/>
      <c r="G8" s="4"/>
      <c r="H8" s="4"/>
      <c r="I8" s="4"/>
      <c r="J8" s="4"/>
    </row>
    <row r="9" spans="1:10">
      <c r="A9" s="4"/>
      <c r="B9" s="4"/>
      <c r="C9" s="4"/>
      <c r="D9" s="4"/>
      <c r="E9" s="4"/>
      <c r="F9" s="4"/>
      <c r="G9" s="4"/>
      <c r="H9" s="4"/>
      <c r="I9" s="4"/>
      <c r="J9" s="4"/>
    </row>
    <row r="10" spans="1:10">
      <c r="A10" s="2" t="s">
        <v>9</v>
      </c>
      <c r="B10" s="3" t="e">
        <f>VLOOKUP(H2,Base_client,10,0)</f>
        <v>#N/A</v>
      </c>
      <c r="C10" s="4"/>
      <c r="D10" s="4"/>
      <c r="E10" s="4"/>
      <c r="F10" s="4"/>
      <c r="G10" s="4"/>
      <c r="H10" s="4"/>
      <c r="I10" s="4"/>
      <c r="J10" s="4"/>
    </row>
    <row r="11" spans="1:10">
      <c r="A11" s="2" t="s">
        <v>10</v>
      </c>
      <c r="B11" s="3" t="e">
        <f>VLOOKUP(H2,Base_client,11,0)</f>
        <v>#N/A</v>
      </c>
      <c r="C11" s="4"/>
      <c r="D11" s="4"/>
      <c r="E11" s="4"/>
      <c r="F11" s="4"/>
      <c r="G11" s="4"/>
      <c r="H11" s="4"/>
      <c r="I11" s="4"/>
      <c r="J11" s="4"/>
    </row>
    <row r="12" spans="1:10">
      <c r="A12" s="2" t="s">
        <v>11</v>
      </c>
      <c r="B12" s="3" t="e">
        <f>VLOOKUP(H2,Base_client,12,0)</f>
        <v>#N/A</v>
      </c>
      <c r="C12" s="4"/>
      <c r="D12" s="4"/>
      <c r="E12" s="4"/>
      <c r="F12" s="4"/>
      <c r="G12" s="4"/>
      <c r="H12" s="4"/>
      <c r="I12" s="4"/>
      <c r="J12" s="4"/>
    </row>
    <row r="13" spans="1:10">
      <c r="A13" s="4"/>
      <c r="B13" s="4"/>
      <c r="C13" s="4"/>
      <c r="D13" s="4"/>
      <c r="E13" s="4"/>
      <c r="F13" s="4"/>
      <c r="G13" s="4"/>
      <c r="H13" s="4"/>
      <c r="I13" s="4"/>
      <c r="J13" s="4"/>
    </row>
    <row r="14" spans="1:10">
      <c r="A14" s="2" t="s">
        <v>13</v>
      </c>
      <c r="B14" s="3" t="e">
        <f>VLOOKUP(H2,Base_client,14,0)</f>
        <v>#N/A</v>
      </c>
      <c r="C14" s="4"/>
      <c r="D14" s="4"/>
      <c r="E14" s="4"/>
      <c r="F14" s="4"/>
      <c r="G14" s="4"/>
      <c r="H14" s="4"/>
      <c r="I14" s="4"/>
      <c r="J14" s="4"/>
    </row>
    <row r="15" spans="1:10">
      <c r="A15" s="2" t="s">
        <v>10</v>
      </c>
      <c r="B15" s="3" t="e">
        <f>VLOOKUP(H2,Base_client,15,0)</f>
        <v>#N/A</v>
      </c>
      <c r="C15" s="4"/>
      <c r="D15" s="4"/>
      <c r="E15" s="4"/>
      <c r="F15" s="4"/>
      <c r="G15" s="4"/>
      <c r="H15" s="4"/>
      <c r="I15" s="4"/>
      <c r="J15" s="4"/>
    </row>
    <row r="16" spans="1:10">
      <c r="A16" s="2" t="s">
        <v>11</v>
      </c>
      <c r="B16" s="3" t="e">
        <f>VLOOKUP(H2,Base_client,16,0)</f>
        <v>#N/A</v>
      </c>
      <c r="C16" s="4"/>
      <c r="D16" s="4"/>
      <c r="E16" s="4"/>
      <c r="F16" s="4"/>
      <c r="G16" s="4"/>
      <c r="H16" s="4"/>
      <c r="I16" s="4"/>
      <c r="J16" s="4"/>
    </row>
    <row r="17" spans="1:10">
      <c r="A17" s="4"/>
      <c r="B17" s="4"/>
      <c r="C17" s="4"/>
      <c r="D17" s="4"/>
      <c r="E17" s="4"/>
      <c r="F17" s="4"/>
      <c r="G17" s="4"/>
      <c r="H17" s="4"/>
      <c r="I17" s="4"/>
      <c r="J17" s="4"/>
    </row>
    <row r="18" spans="1:10">
      <c r="A18" s="2" t="s">
        <v>14</v>
      </c>
      <c r="B18" s="3" t="e">
        <f>VLOOKUP(H2,Base_client,17,0)</f>
        <v>#N/A</v>
      </c>
      <c r="C18" s="4"/>
      <c r="D18" s="4"/>
      <c r="E18" s="4"/>
      <c r="F18" s="4"/>
      <c r="G18" s="4"/>
      <c r="H18" s="4"/>
      <c r="I18" s="4"/>
      <c r="J18" s="4"/>
    </row>
    <row r="19" spans="1:10">
      <c r="A19" s="2" t="s">
        <v>15</v>
      </c>
      <c r="B19" s="3" t="e">
        <f>VLOOKUP(H2,Base_client,18,0)</f>
        <v>#N/A</v>
      </c>
      <c r="C19" s="4"/>
      <c r="D19" s="4"/>
      <c r="E19" s="4"/>
      <c r="F19" s="4"/>
      <c r="G19" s="4"/>
      <c r="H19" s="4"/>
      <c r="I19" s="4"/>
      <c r="J19" s="4"/>
    </row>
    <row r="20" spans="1:10">
      <c r="A20" s="2" t="s">
        <v>16</v>
      </c>
      <c r="B20" s="3" t="e">
        <f>VLOOKUP(H2,Base_client,19,0)</f>
        <v>#N/A</v>
      </c>
      <c r="C20" s="4"/>
      <c r="D20" s="4"/>
      <c r="E20" s="4"/>
      <c r="F20" s="4"/>
      <c r="G20" s="4"/>
      <c r="H20" s="4"/>
      <c r="I20" s="4"/>
      <c r="J20" s="4"/>
    </row>
    <row r="21" spans="1:10">
      <c r="A21" s="4"/>
      <c r="B21" s="4"/>
      <c r="C21" s="4"/>
      <c r="D21" s="4"/>
      <c r="E21" s="4"/>
      <c r="F21" s="4"/>
      <c r="G21" s="4"/>
      <c r="H21" s="4"/>
      <c r="I21" s="4"/>
      <c r="J21" s="4"/>
    </row>
    <row r="22" spans="1:10">
      <c r="A22" s="4"/>
      <c r="B22" s="4"/>
      <c r="C22" s="4"/>
      <c r="D22" s="4"/>
      <c r="E22" s="4"/>
      <c r="F22" s="4"/>
      <c r="G22" s="4"/>
      <c r="H22" s="4"/>
      <c r="I22" s="4"/>
      <c r="J22" s="4"/>
    </row>
    <row r="23" spans="1:10">
      <c r="A23" s="2" t="s">
        <v>18</v>
      </c>
      <c r="B23" s="3" t="e">
        <f>VLOOKUP(H2,Base_client,21,0)</f>
        <v>#N/A</v>
      </c>
      <c r="C23" s="6" t="s">
        <v>35</v>
      </c>
      <c r="D23" s="9" t="e">
        <f>VLOOKUP(H2,Base_client,22,0)</f>
        <v>#N/A</v>
      </c>
      <c r="E23" s="10"/>
      <c r="F23" s="10"/>
      <c r="G23" s="10"/>
      <c r="H23" s="10"/>
      <c r="I23" s="10"/>
      <c r="J23" s="11"/>
    </row>
    <row r="24" spans="1:10">
      <c r="A24" s="4"/>
      <c r="B24" s="4"/>
      <c r="C24" s="4"/>
      <c r="D24" s="4"/>
      <c r="E24" s="4"/>
      <c r="F24" s="4"/>
      <c r="G24" s="4"/>
      <c r="H24" s="4"/>
      <c r="I24" s="4"/>
      <c r="J24" s="4"/>
    </row>
    <row r="25" spans="1:10">
      <c r="A25" s="2" t="s">
        <v>20</v>
      </c>
      <c r="B25" s="3" t="e">
        <f>VLOOKUP(H2,Base_client,23,0)</f>
        <v>#N/A</v>
      </c>
      <c r="C25" s="2" t="s">
        <v>35</v>
      </c>
      <c r="D25" s="9" t="e">
        <f>VLOOKUP(H2,Base_client,24,0)</f>
        <v>#N/A</v>
      </c>
      <c r="E25" s="10"/>
      <c r="F25" s="10"/>
      <c r="G25" s="10"/>
      <c r="H25" s="10"/>
      <c r="I25" s="10"/>
      <c r="J25" s="11"/>
    </row>
    <row r="26" spans="1:10">
      <c r="A26" s="4"/>
      <c r="B26" s="4"/>
      <c r="C26" s="4"/>
      <c r="D26" s="4"/>
      <c r="E26" s="4"/>
      <c r="F26" s="4"/>
      <c r="G26" s="4"/>
      <c r="H26" s="4"/>
      <c r="I26" s="4"/>
      <c r="J26" s="4"/>
    </row>
    <row r="27" spans="1:10">
      <c r="A27" s="2" t="s">
        <v>31</v>
      </c>
      <c r="B27" s="3" t="e">
        <f>VLOOKUP(H2,Base_client,25,0)</f>
        <v>#N/A</v>
      </c>
      <c r="C27" s="2" t="s">
        <v>35</v>
      </c>
      <c r="D27" s="9" t="e">
        <f>VLOOKUP(H2,Base_client,26,0)</f>
        <v>#N/A</v>
      </c>
      <c r="E27" s="10"/>
      <c r="F27" s="10"/>
      <c r="G27" s="10"/>
      <c r="H27" s="10"/>
      <c r="I27" s="10"/>
      <c r="J27" s="11"/>
    </row>
    <row r="28" spans="1:10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>
      <c r="A29" s="2" t="s">
        <v>32</v>
      </c>
      <c r="B29" s="3" t="e">
        <f>VLOOKUP(H2,Base_client,27,0)</f>
        <v>#N/A</v>
      </c>
      <c r="C29" s="2" t="s">
        <v>35</v>
      </c>
      <c r="D29" s="9" t="e">
        <f>VLOOKUP(H2,Base_client,28,0)</f>
        <v>#N/A</v>
      </c>
      <c r="E29" s="10"/>
      <c r="F29" s="10"/>
      <c r="G29" s="10"/>
      <c r="H29" s="10"/>
      <c r="I29" s="10"/>
      <c r="J29" s="11"/>
    </row>
    <row r="30" spans="1:10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>
      <c r="A31" s="2" t="s">
        <v>33</v>
      </c>
      <c r="B31" s="3" t="e">
        <f>VLOOKUP(H2,Base_client,29,0)</f>
        <v>#N/A</v>
      </c>
      <c r="C31" s="2" t="s">
        <v>35</v>
      </c>
      <c r="D31" s="9" t="e">
        <f>VLOOKUP(H2,Base_client,30,0)</f>
        <v>#N/A</v>
      </c>
      <c r="E31" s="10"/>
      <c r="F31" s="10"/>
      <c r="G31" s="10"/>
      <c r="H31" s="10"/>
      <c r="I31" s="10"/>
      <c r="J31" s="11"/>
    </row>
    <row r="32" spans="1:10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>
      <c r="A33" s="2" t="s">
        <v>34</v>
      </c>
      <c r="B33" s="3" t="e">
        <f>VLOOKUP(H2,Base_client,31,0)</f>
        <v>#N/A</v>
      </c>
      <c r="C33" s="2" t="s">
        <v>35</v>
      </c>
      <c r="D33" s="9" t="e">
        <f>VLOOKUP(H2,Base_client,32,0)</f>
        <v>#N/A</v>
      </c>
      <c r="E33" s="10"/>
      <c r="F33" s="10"/>
      <c r="G33" s="10"/>
      <c r="H33" s="10"/>
      <c r="I33" s="10"/>
      <c r="J33" s="11"/>
    </row>
    <row r="34" spans="1:10">
      <c r="A34" s="4"/>
      <c r="B34" s="4"/>
      <c r="C34" s="4"/>
      <c r="D34" s="4"/>
      <c r="E34" s="4"/>
      <c r="F34" s="4"/>
      <c r="G34" s="4"/>
      <c r="H34" s="4"/>
      <c r="I34" s="4"/>
      <c r="J34" s="4"/>
    </row>
  </sheetData>
  <mergeCells count="1">
    <mergeCell ref="H2:H3"/>
  </mergeCells>
  <conditionalFormatting sqref="B2:B33 D4:D33">
    <cfRule type="containsErrors" dxfId="1" priority="1">
      <formula>ISERROR(B2)</formula>
    </cfRule>
  </conditionalFormatting>
  <dataValidations count="1">
    <dataValidation type="list" allowBlank="1" showInputMessage="1" showErrorMessage="1" sqref="H2:H3">
      <formula1>Numéro_cprojet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Database</vt:lpstr>
      <vt:lpstr>Fiche client</vt:lpstr>
      <vt:lpstr>Base_client</vt:lpstr>
      <vt:lpstr>Numéro_cprojet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Lpm_com3</cp:lastModifiedBy>
  <dcterms:created xsi:type="dcterms:W3CDTF">2013-06-11T08:44:00Z</dcterms:created>
  <dcterms:modified xsi:type="dcterms:W3CDTF">2013-06-11T09:56:28Z</dcterms:modified>
</cp:coreProperties>
</file>