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26398AE0-8D03-4F58-9A56-8D675ACE5FC3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Manifeste" sheetId="1" r:id="rId1"/>
    <sheet name="Données" sheetId="2" r:id="rId2"/>
    <sheet name="Codes" sheetId="8" r:id="rId3"/>
  </sheets>
  <definedNames>
    <definedName name="DESIGNATION">OFFSET(Données!$C$2,,,COUNTA(Données!$C:$C)-1)</definedName>
    <definedName name="N°_Serie_1">OFFSET(Données!$A$2,,,COUNTA(Données!$A:$A)-1)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4" i="1" l="1"/>
  <c r="E14" i="1"/>
  <c r="L11" i="1"/>
  <c r="E11" i="1"/>
  <c r="L17" i="1"/>
  <c r="E17" i="1"/>
  <c r="BD32" i="1"/>
  <c r="BD29" i="1"/>
  <c r="BD26" i="1"/>
  <c r="BD23" i="1"/>
  <c r="AX20" i="1"/>
  <c r="BD20" i="1"/>
  <c r="AX17" i="1"/>
  <c r="BD17" i="1"/>
  <c r="BD14" i="1"/>
  <c r="AX11" i="1"/>
  <c r="BD11" i="1"/>
  <c r="L3" i="2"/>
  <c r="N3" i="2"/>
  <c r="X3" i="2"/>
  <c r="L4" i="2"/>
  <c r="N4" i="2"/>
  <c r="X4" i="2"/>
  <c r="N5" i="2"/>
  <c r="X5" i="2"/>
  <c r="L6" i="2"/>
  <c r="N6" i="2"/>
  <c r="X6" i="2"/>
  <c r="N2" i="2"/>
  <c r="L2" i="2"/>
  <c r="X2" i="2"/>
</calcChain>
</file>

<file path=xl/sharedStrings.xml><?xml version="1.0" encoding="utf-8"?>
<sst xmlns="http://schemas.openxmlformats.org/spreadsheetml/2006/main" count="126" uniqueCount="90">
  <si>
    <t>MANIFESTE DE CHARGEMENT</t>
  </si>
  <si>
    <t>Expediteur</t>
  </si>
  <si>
    <t>Destinataire</t>
  </si>
  <si>
    <t>Transporteur</t>
  </si>
  <si>
    <t>Nb de page</t>
  </si>
  <si>
    <t>1/1</t>
  </si>
  <si>
    <t>Type de colis</t>
  </si>
  <si>
    <t>Masse brut (Kg)</t>
  </si>
  <si>
    <t>Volume (m3)</t>
  </si>
  <si>
    <t>Observation</t>
  </si>
  <si>
    <t>N° Serie 2</t>
  </si>
  <si>
    <t>N° Serie 1</t>
  </si>
  <si>
    <t>Ref</t>
  </si>
  <si>
    <t>DESIGNATION</t>
  </si>
  <si>
    <t>QTE/EMB</t>
  </si>
  <si>
    <t>EMB P</t>
  </si>
  <si>
    <t>EMB V</t>
  </si>
  <si>
    <t>Long</t>
  </si>
  <si>
    <t>larg</t>
  </si>
  <si>
    <t>Haut</t>
  </si>
  <si>
    <t>VOL</t>
  </si>
  <si>
    <t>EMBALLAGE</t>
  </si>
  <si>
    <t>Qté/Pal</t>
  </si>
  <si>
    <t>Masse Pal</t>
  </si>
  <si>
    <t>Longueur</t>
  </si>
  <si>
    <t>Largeur</t>
  </si>
  <si>
    <t>Hauteur</t>
  </si>
  <si>
    <t>Volume Pal</t>
  </si>
  <si>
    <t>EDITION</t>
  </si>
  <si>
    <t>U</t>
  </si>
  <si>
    <t>MASSE U</t>
  </si>
  <si>
    <t>Masse (Kg)</t>
  </si>
  <si>
    <t>N°</t>
  </si>
  <si>
    <t>1</t>
  </si>
  <si>
    <t>Fruit rouge</t>
  </si>
  <si>
    <t>Fraise</t>
  </si>
  <si>
    <t>CAISSE Bois</t>
  </si>
  <si>
    <t>CODE</t>
  </si>
  <si>
    <t>CODE 2</t>
  </si>
  <si>
    <t>VOIE</t>
  </si>
  <si>
    <t>etiq 1</t>
  </si>
  <si>
    <t>etiq 2</t>
  </si>
  <si>
    <t>MATERIEL</t>
  </si>
  <si>
    <t>CODE D</t>
  </si>
  <si>
    <t>LABEL</t>
  </si>
  <si>
    <t>MASSE/EMB</t>
  </si>
  <si>
    <t>Quantite unité</t>
  </si>
  <si>
    <t>F</t>
  </si>
  <si>
    <t>1.25</t>
  </si>
  <si>
    <t>2</t>
  </si>
  <si>
    <t>3</t>
  </si>
  <si>
    <t>5</t>
  </si>
  <si>
    <t>458662-584</t>
  </si>
  <si>
    <t>4532-985-66</t>
  </si>
  <si>
    <t>45-865-9852</t>
  </si>
  <si>
    <t>4563-56-552</t>
  </si>
  <si>
    <t>4569-98-9321</t>
  </si>
  <si>
    <t>4586-9863</t>
  </si>
  <si>
    <t>framboise</t>
  </si>
  <si>
    <t>tomate</t>
  </si>
  <si>
    <t>mure</t>
  </si>
  <si>
    <t>G</t>
  </si>
  <si>
    <t>J</t>
  </si>
  <si>
    <t>L</t>
  </si>
  <si>
    <t>1.56</t>
  </si>
  <si>
    <t>N° serie 1</t>
  </si>
  <si>
    <t>N° serie 2</t>
  </si>
  <si>
    <t>Desigation</t>
  </si>
  <si>
    <t>Agrume</t>
  </si>
  <si>
    <t>Legume vert</t>
  </si>
  <si>
    <t>Fruit divers</t>
  </si>
  <si>
    <t>Fruit</t>
  </si>
  <si>
    <t>Orange</t>
  </si>
  <si>
    <t>1.50</t>
  </si>
  <si>
    <t>Desigation Cat</t>
  </si>
  <si>
    <t>Nb de caisse</t>
  </si>
  <si>
    <t>Sous Cat</t>
  </si>
  <si>
    <t>Cat</t>
  </si>
  <si>
    <t>S/Cat</t>
  </si>
  <si>
    <t>0004</t>
  </si>
  <si>
    <t>M</t>
  </si>
  <si>
    <t>E</t>
  </si>
  <si>
    <t>1.25 G</t>
  </si>
  <si>
    <t>1.56 G</t>
  </si>
  <si>
    <t>Citron</t>
  </si>
  <si>
    <t/>
  </si>
  <si>
    <t xml:space="preserve"> </t>
  </si>
  <si>
    <t>Pistache</t>
  </si>
  <si>
    <t>Melon</t>
  </si>
  <si>
    <t>Peche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</si>
</sst>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&quot; Kg&quot;"/>
    <numFmt numFmtId="165" formatCode="0.00&quot; m3&quot;"/>
    <numFmt numFmtId="166" formatCode="0.00000"/>
  </numFmts>
  <fonts count="2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Times New Roman"/>
      <family val="1"/>
    </font>
    <font>
      <b/>
      <u/>
      <sz val="2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6" fillId="0" borderId="0"/>
    <xf numFmtId="0" fontId="6" fillId="0" borderId="0"/>
    <xf numFmtId="0" fontId="6" fillId="0" borderId="0"/>
    <xf numFmtId="0" fontId="13" fillId="0" borderId="0" applyProtection="0"/>
    <xf numFmtId="0" fontId="6" fillId="0" borderId="0"/>
  </cellStyleXfs>
  <cellXfs count="131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/>
    </xf>
    <xf numFmtId="49" fontId="5" fillId="0" borderId="29" xfId="0" applyNumberFormat="1" applyFont="1" applyBorder="1" applyAlignment="1">
      <alignment horizontal="left" vertical="center"/>
    </xf>
    <xf numFmtId="166" fontId="5" fillId="0" borderId="29" xfId="0" applyNumberFormat="1" applyFont="1" applyBorder="1" applyAlignment="1">
      <alignment horizontal="left" vertical="center"/>
    </xf>
    <xf numFmtId="0" fontId="5" fillId="0" borderId="29" xfId="0" quotePrefix="1" applyFont="1" applyBorder="1" applyAlignment="1">
      <alignment horizontal="left" vertical="center" wrapText="1"/>
    </xf>
    <xf numFmtId="0" fontId="5" fillId="0" borderId="29" xfId="1" applyFont="1" applyBorder="1" applyAlignment="1">
      <alignment horizontal="left" vertical="center"/>
    </xf>
    <xf numFmtId="0" fontId="5" fillId="0" borderId="30" xfId="1" applyFont="1" applyBorder="1" applyAlignment="1">
      <alignment horizontal="left" vertical="center"/>
    </xf>
    <xf numFmtId="166" fontId="6" fillId="0" borderId="5" xfId="0" applyNumberFormat="1" applyFont="1" applyBorder="1" applyAlignment="1">
      <alignment horizontal="left"/>
    </xf>
    <xf numFmtId="0" fontId="6" fillId="0" borderId="4" xfId="2" applyBorder="1" applyAlignment="1">
      <alignment horizontal="center"/>
    </xf>
    <xf numFmtId="0" fontId="6" fillId="0" borderId="5" xfId="2" applyBorder="1" applyAlignment="1">
      <alignment horizontal="center"/>
    </xf>
    <xf numFmtId="0" fontId="6" fillId="0" borderId="5" xfId="2" applyBorder="1" applyAlignment="1">
      <alignment horizontal="left"/>
    </xf>
    <xf numFmtId="49" fontId="6" fillId="0" borderId="5" xfId="2" applyNumberForma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5" xfId="1" applyBorder="1" applyAlignment="1">
      <alignment horizontal="left"/>
    </xf>
    <xf numFmtId="49" fontId="8" fillId="0" borderId="1" xfId="3" applyNumberFormat="1" applyFont="1" applyBorder="1" applyAlignment="1">
      <alignment horizontal="center" vertical="center"/>
    </xf>
    <xf numFmtId="49" fontId="8" fillId="0" borderId="2" xfId="3" applyNumberFormat="1" applyFont="1" applyBorder="1" applyAlignment="1">
      <alignment vertical="center"/>
    </xf>
    <xf numFmtId="49" fontId="8" fillId="0" borderId="4" xfId="3" applyNumberFormat="1" applyFont="1" applyBorder="1" applyAlignment="1">
      <alignment horizontal="center" vertical="center"/>
    </xf>
    <xf numFmtId="49" fontId="8" fillId="0" borderId="5" xfId="3" applyNumberFormat="1" applyFont="1" applyBorder="1" applyAlignment="1">
      <alignment vertical="center"/>
    </xf>
    <xf numFmtId="14" fontId="6" fillId="0" borderId="6" xfId="1" applyNumberFormat="1" applyBorder="1" applyAlignment="1">
      <alignment horizontal="left"/>
    </xf>
    <xf numFmtId="0" fontId="6" fillId="0" borderId="5" xfId="0" applyFont="1" applyBorder="1" applyAlignment="1">
      <alignment horizontal="center" vertical="center"/>
    </xf>
    <xf numFmtId="0" fontId="0" fillId="0" borderId="32" xfId="0" applyBorder="1"/>
    <xf numFmtId="0" fontId="0" fillId="0" borderId="33" xfId="0" applyBorder="1"/>
    <xf numFmtId="0" fontId="9" fillId="2" borderId="31" xfId="0" applyFont="1" applyFill="1" applyBorder="1"/>
    <xf numFmtId="0" fontId="0" fillId="2" borderId="32" xfId="0" applyFill="1" applyBorder="1"/>
    <xf numFmtId="0" fontId="0" fillId="2" borderId="33" xfId="0" applyFill="1" applyBorder="1"/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31" xfId="0" applyFont="1" applyFill="1" applyBorder="1"/>
    <xf numFmtId="0" fontId="0" fillId="0" borderId="0" xfId="0" applyFill="1"/>
    <xf numFmtId="0" fontId="12" fillId="2" borderId="1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11" fillId="0" borderId="31" xfId="0" applyFont="1" applyFill="1" applyBorder="1" applyAlignment="1">
      <alignment horizontal="center" vertical="center"/>
    </xf>
    <xf numFmtId="0" fontId="13" fillId="0" borderId="5" xfId="4" quotePrefix="1" applyBorder="1" applyAlignment="1">
      <alignment horizontal="center" vertical="center" wrapText="1"/>
    </xf>
    <xf numFmtId="0" fontId="13" fillId="0" borderId="5" xfId="5" quotePrefix="1" applyFont="1" applyBorder="1" applyAlignment="1">
      <alignment horizontal="center" vertical="center" wrapText="1"/>
    </xf>
    <xf numFmtId="0" fontId="13" fillId="0" borderId="5" xfId="4" applyBorder="1" applyAlignment="1">
      <alignment horizontal="center" vertical="center" wrapText="1"/>
    </xf>
    <xf numFmtId="0" fontId="13" fillId="3" borderId="34" xfId="4" applyFill="1" applyBorder="1" applyAlignment="1">
      <alignment horizontal="center" vertical="center" wrapText="1"/>
    </xf>
    <xf numFmtId="0" fontId="13" fillId="0" borderId="2" xfId="4" quotePrefix="1" applyBorder="1" applyAlignment="1">
      <alignment horizontal="center" vertical="center" wrapText="1"/>
    </xf>
    <xf numFmtId="0" fontId="13" fillId="0" borderId="2" xfId="5" quotePrefix="1" applyFont="1" applyBorder="1" applyAlignment="1">
      <alignment horizontal="center" vertical="center" wrapText="1"/>
    </xf>
    <xf numFmtId="0" fontId="13" fillId="0" borderId="2" xfId="4" applyBorder="1" applyAlignment="1">
      <alignment horizontal="center" vertical="center" wrapText="1"/>
    </xf>
    <xf numFmtId="0" fontId="13" fillId="0" borderId="8" xfId="4" quotePrefix="1" applyBorder="1" applyAlignment="1">
      <alignment horizontal="center" vertical="center" wrapText="1"/>
    </xf>
    <xf numFmtId="0" fontId="13" fillId="0" borderId="8" xfId="5" quotePrefix="1" applyFont="1" applyBorder="1" applyAlignment="1">
      <alignment horizontal="center" vertical="center" wrapText="1"/>
    </xf>
    <xf numFmtId="0" fontId="13" fillId="0" borderId="8" xfId="4" applyBorder="1" applyAlignment="1">
      <alignment horizontal="center" vertical="center" wrapText="1"/>
    </xf>
    <xf numFmtId="0" fontId="13" fillId="3" borderId="35" xfId="4" applyFill="1" applyBorder="1" applyAlignment="1">
      <alignment horizontal="center" vertical="center" wrapText="1"/>
    </xf>
    <xf numFmtId="0" fontId="13" fillId="3" borderId="36" xfId="4" applyFill="1" applyBorder="1" applyAlignment="1">
      <alignment horizontal="center" vertical="center" wrapText="1"/>
    </xf>
    <xf numFmtId="0" fontId="13" fillId="4" borderId="37" xfId="4" applyFill="1" applyBorder="1" applyAlignment="1">
      <alignment horizontal="center" vertical="center"/>
    </xf>
    <xf numFmtId="0" fontId="13" fillId="4" borderId="38" xfId="4" applyFill="1" applyBorder="1" applyAlignment="1">
      <alignment horizontal="center" vertical="center"/>
    </xf>
    <xf numFmtId="0" fontId="13" fillId="4" borderId="39" xfId="4" applyFill="1" applyBorder="1" applyAlignment="1">
      <alignment horizontal="center" vertical="center"/>
    </xf>
    <xf numFmtId="49" fontId="8" fillId="0" borderId="7" xfId="3" applyNumberFormat="1" applyFont="1" applyBorder="1" applyAlignment="1">
      <alignment horizontal="center" vertical="center"/>
    </xf>
    <xf numFmtId="49" fontId="8" fillId="0" borderId="8" xfId="3" applyNumberFormat="1" applyFont="1" applyBorder="1" applyAlignment="1">
      <alignment vertical="center"/>
    </xf>
    <xf numFmtId="0" fontId="10" fillId="0" borderId="10" xfId="0" quotePrefix="1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49" fontId="4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0" fontId="20" fillId="0" borderId="0" xfId="0" applyFont="1"/>
    <xf numFmtId="0" fontId="2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left" vertical="center"/>
    </xf>
    <xf numFmtId="165" fontId="5" fillId="0" borderId="29" xfId="0" applyNumberFormat="1" applyFont="1" applyBorder="1" applyAlignment="1">
      <alignment horizontal="left" vertical="center"/>
    </xf>
    <xf numFmtId="165" fontId="6" fillId="0" borderId="5" xfId="2" applyNumberFormat="1" applyBorder="1" applyAlignment="1">
      <alignment horizontal="left"/>
    </xf>
    <xf numFmtId="165" fontId="0" fillId="0" borderId="0" xfId="0" applyNumberFormat="1"/>
    <xf numFmtId="0" fontId="0" fillId="0" borderId="0" xfId="0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164" fontId="0" fillId="0" borderId="22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165" fontId="0" fillId="0" borderId="22" xfId="0" applyNumberFormat="1" applyBorder="1" applyAlignment="1">
      <alignment horizontal="center" vertical="center" wrapText="1"/>
    </xf>
    <xf numFmtId="165" fontId="0" fillId="0" borderId="24" xfId="0" applyNumberFormat="1" applyBorder="1" applyAlignment="1">
      <alignment horizontal="center" vertical="center" wrapText="1"/>
    </xf>
    <xf numFmtId="165" fontId="0" fillId="0" borderId="26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165" fontId="10" fillId="0" borderId="22" xfId="0" applyNumberFormat="1" applyFont="1" applyBorder="1" applyAlignment="1">
      <alignment horizontal="center" vertical="center" wrapText="1"/>
    </xf>
    <xf numFmtId="165" fontId="10" fillId="0" borderId="24" xfId="0" applyNumberFormat="1" applyFont="1" applyBorder="1" applyAlignment="1">
      <alignment horizontal="center" vertical="center" wrapText="1"/>
    </xf>
    <xf numFmtId="165" fontId="10" fillId="0" borderId="26" xfId="0" applyNumberFormat="1" applyFont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2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horizontal="center" vertical="center" wrapText="1"/>
    </xf>
    <xf numFmtId="0" fontId="12" fillId="2" borderId="21" xfId="0" applyFont="1" applyFill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/>
    </xf>
  </cellXfs>
  <cellStyles count="6">
    <cellStyle name="Normal" xfId="0" builtinId="0"/>
    <cellStyle name="Normal 2" xfId="4" xr:uid="{00000000-0005-0000-0000-000001000000}"/>
    <cellStyle name="Normal_Classeur1" xfId="2" xr:uid="{00000000-0005-0000-0000-000002000000}"/>
    <cellStyle name="Normal_TEST_1" xfId="1" xr:uid="{00000000-0005-0000-0000-000003000000}"/>
    <cellStyle name="Normal_UN" xfId="3" xr:uid="{00000000-0005-0000-0000-000004000000}"/>
    <cellStyle name="Normale_Deutsch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238123</xdr:colOff>
      <xdr:row>0</xdr:row>
      <xdr:rowOff>95251</xdr:rowOff>
    </xdr:from>
    <xdr:to>
      <xdr:col>2</xdr:col>
      <xdr:colOff>619124</xdr:colOff>
      <xdr:row>0</xdr:row>
      <xdr:rowOff>428626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DCC0746-EDD1-4D2E-9BF3-2B35FBB5E1FE}"/>
            </a:ext>
          </a:extLst>
        </xdr:cNvPr>
        <xdr:cNvSpPr/>
      </xdr:nvSpPr>
      <xdr:spPr>
        <a:xfrm>
          <a:off x="238123" y="95251"/>
          <a:ext cx="1905001" cy="333375"/>
        </a:xfrm>
        <a:prstGeom prst="roundRect">
          <a:avLst/>
        </a:prstGeom>
        <a:scene3d>
          <a:camera prst="orthographicFront"/>
          <a:lightRig rig="threePt" dir="t"/>
        </a:scene3d>
        <a:sp3d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EFFACER LES DONNEES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5</xdr:col>
          <xdr:colOff>0</xdr:colOff>
          <xdr:row>15</xdr:row>
          <xdr:rowOff>38100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86648B3B-7F34-425C-BB80-2AEF27C4CE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71"/>
  <sheetViews>
    <sheetView tabSelected="1" zoomScale="80" zoomScaleNormal="80" workbookViewId="0">
      <selection activeCell="A16" sqref="A16:B16"/>
    </sheetView>
  </sheetViews>
  <sheetFormatPr baseColWidth="10" defaultRowHeight="14.5" x14ac:dyDescent="0.35"/>
  <cols>
    <col min="4" max="4" width="13.453125" customWidth="1"/>
    <col min="18" max="18" width="25" customWidth="1"/>
  </cols>
  <sheetData>
    <row r="1" spans="1:56" ht="40.5" customHeight="1" thickBot="1" x14ac:dyDescent="0.4">
      <c r="A1" s="104" t="s">
        <v>0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AV1" s="61"/>
      <c r="AW1" s="62"/>
      <c r="AX1" s="63"/>
      <c r="AY1" s="63"/>
      <c r="AZ1" s="63"/>
      <c r="BA1" s="63"/>
      <c r="BB1" s="63"/>
      <c r="BC1" s="63"/>
      <c r="BD1" s="63"/>
    </row>
    <row r="2" spans="1:56" ht="31.5" thickTop="1" x14ac:dyDescent="0.35">
      <c r="A2" s="105" t="s">
        <v>1</v>
      </c>
      <c r="B2" s="106"/>
      <c r="C2" s="106"/>
      <c r="D2" s="106"/>
      <c r="E2" s="106"/>
      <c r="F2" s="106" t="s">
        <v>2</v>
      </c>
      <c r="G2" s="106"/>
      <c r="H2" s="106"/>
      <c r="I2" s="106"/>
      <c r="J2" s="106"/>
      <c r="K2" s="106" t="s">
        <v>3</v>
      </c>
      <c r="L2" s="106"/>
      <c r="M2" s="106"/>
      <c r="N2" s="106"/>
      <c r="O2" s="106"/>
      <c r="P2" s="1" t="s">
        <v>4</v>
      </c>
      <c r="AV2" s="64"/>
      <c r="AW2" s="65"/>
      <c r="AX2" s="66"/>
      <c r="AY2" s="66"/>
      <c r="AZ2" s="66"/>
      <c r="BA2" s="66"/>
      <c r="BB2" s="66"/>
      <c r="BC2" s="66"/>
      <c r="BD2" s="66"/>
    </row>
    <row r="3" spans="1:56" ht="21" x14ac:dyDescent="0.35">
      <c r="A3" s="107"/>
      <c r="B3" s="108"/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11" t="s">
        <v>5</v>
      </c>
      <c r="AV3" s="67"/>
      <c r="AW3" s="62"/>
      <c r="AX3" s="63"/>
      <c r="AY3" s="63"/>
      <c r="AZ3" s="63"/>
      <c r="BA3" s="63"/>
      <c r="BB3" s="63"/>
      <c r="BC3" s="63"/>
      <c r="BD3" s="63"/>
    </row>
    <row r="4" spans="1:56" ht="21" x14ac:dyDescent="0.35">
      <c r="A4" s="107"/>
      <c r="B4" s="108"/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11"/>
      <c r="AV4" s="67"/>
      <c r="AW4" s="62"/>
      <c r="AX4" s="63"/>
      <c r="AY4" s="63"/>
      <c r="AZ4" s="63"/>
      <c r="BA4" s="63"/>
      <c r="BB4" s="63"/>
      <c r="BC4" s="63"/>
      <c r="BD4" s="63"/>
    </row>
    <row r="5" spans="1:56" ht="21" x14ac:dyDescent="0.35">
      <c r="A5" s="107"/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8"/>
      <c r="P5" s="111"/>
      <c r="AV5" s="67"/>
      <c r="AW5" s="62"/>
      <c r="AX5" s="63"/>
      <c r="AY5" s="63"/>
      <c r="AZ5" s="63"/>
      <c r="BA5" s="63"/>
      <c r="BB5" s="63"/>
      <c r="BC5" s="63"/>
      <c r="BD5" s="63"/>
    </row>
    <row r="6" spans="1:56" ht="21.5" thickBot="1" x14ac:dyDescent="0.4">
      <c r="A6" s="109"/>
      <c r="B6" s="110"/>
      <c r="C6" s="110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  <c r="O6" s="110"/>
      <c r="P6" s="112"/>
      <c r="AV6" s="67"/>
      <c r="AW6" s="62"/>
      <c r="AX6" s="63"/>
      <c r="AY6" s="63"/>
      <c r="AZ6" s="63"/>
      <c r="BA6" s="63"/>
      <c r="BB6" s="63"/>
      <c r="BC6" s="63"/>
      <c r="BD6" s="63"/>
    </row>
    <row r="7" spans="1:56" ht="15.5" thickTop="1" thickBot="1" x14ac:dyDescent="0.4">
      <c r="A7" s="113"/>
      <c r="B7" s="113"/>
      <c r="C7" s="113"/>
      <c r="D7" s="113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AV7" s="68"/>
      <c r="AW7" s="62"/>
      <c r="AX7" s="63"/>
      <c r="AY7" s="63"/>
      <c r="AZ7" s="63"/>
      <c r="BA7" s="63"/>
      <c r="BB7" s="63"/>
      <c r="BC7" s="63"/>
      <c r="BD7" s="63"/>
    </row>
    <row r="8" spans="1:56" ht="28.5" customHeight="1" thickTop="1" x14ac:dyDescent="0.35">
      <c r="A8" s="33" t="s">
        <v>32</v>
      </c>
      <c r="B8" s="114" t="s">
        <v>74</v>
      </c>
      <c r="C8" s="114"/>
      <c r="D8" s="34" t="s">
        <v>76</v>
      </c>
      <c r="E8" s="35" t="s">
        <v>80</v>
      </c>
      <c r="F8" s="115" t="s">
        <v>12</v>
      </c>
      <c r="G8" s="115"/>
      <c r="H8" s="115" t="s">
        <v>46</v>
      </c>
      <c r="I8" s="115" t="s">
        <v>6</v>
      </c>
      <c r="J8" s="115"/>
      <c r="K8" s="115" t="s">
        <v>75</v>
      </c>
      <c r="L8" s="115" t="s">
        <v>7</v>
      </c>
      <c r="M8" s="115" t="s">
        <v>8</v>
      </c>
      <c r="N8" s="115"/>
      <c r="O8" s="115" t="s">
        <v>9</v>
      </c>
      <c r="P8" s="115"/>
      <c r="Q8" s="32"/>
      <c r="R8" s="25"/>
      <c r="AV8" s="69"/>
      <c r="AW8" s="70"/>
      <c r="AX8" s="71"/>
      <c r="AY8" s="72"/>
      <c r="AZ8" s="72"/>
      <c r="BA8" s="72"/>
      <c r="BB8" s="72"/>
      <c r="BC8" s="72"/>
      <c r="BD8" s="72"/>
    </row>
    <row r="9" spans="1:56" ht="26" x14ac:dyDescent="0.35">
      <c r="A9" s="118" t="s">
        <v>67</v>
      </c>
      <c r="B9" s="119"/>
      <c r="C9" s="119"/>
      <c r="D9" s="119"/>
      <c r="E9" s="120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32"/>
      <c r="R9" s="26"/>
      <c r="AV9" s="69"/>
      <c r="AW9" s="70"/>
      <c r="AX9" s="72"/>
      <c r="AY9" s="72"/>
      <c r="AZ9" s="72"/>
      <c r="BA9" s="72"/>
      <c r="BB9" s="72"/>
      <c r="BC9" s="72"/>
      <c r="BD9" s="72"/>
    </row>
    <row r="10" spans="1:56" ht="26.5" thickBot="1" x14ac:dyDescent="0.4">
      <c r="A10" s="121" t="s">
        <v>65</v>
      </c>
      <c r="B10" s="122"/>
      <c r="C10" s="36" t="s">
        <v>81</v>
      </c>
      <c r="D10" s="122" t="s">
        <v>66</v>
      </c>
      <c r="E10" s="123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32"/>
      <c r="R10" s="27"/>
      <c r="AV10" s="69"/>
      <c r="AW10" s="70"/>
      <c r="AX10" s="72"/>
      <c r="AY10" s="72"/>
      <c r="AZ10" s="72"/>
      <c r="BA10" s="72"/>
      <c r="BB10" s="72"/>
      <c r="BC10" s="72"/>
      <c r="BD10" s="72"/>
    </row>
    <row r="11" spans="1:56" ht="36" customHeight="1" thickTop="1" x14ac:dyDescent="0.35">
      <c r="A11" s="58" t="s">
        <v>33</v>
      </c>
      <c r="B11" s="103" t="s">
        <v>34</v>
      </c>
      <c r="C11" s="103"/>
      <c r="D11" s="37" t="s">
        <v>82</v>
      </c>
      <c r="E11" s="38">
        <f>0.01257*$H$11</f>
        <v>0</v>
      </c>
      <c r="F11" s="91"/>
      <c r="G11" s="91"/>
      <c r="H11" s="91"/>
      <c r="I11" s="124" t="s">
        <v>36</v>
      </c>
      <c r="J11" s="124"/>
      <c r="K11" s="91"/>
      <c r="L11" s="85">
        <f>(0.01*$H$11)+3.2</f>
        <v>3.2</v>
      </c>
      <c r="M11" s="97">
        <v>7.1999999999999995E-2</v>
      </c>
      <c r="N11" s="97"/>
      <c r="O11" s="91"/>
      <c r="P11" s="92"/>
      <c r="Q11" s="32"/>
      <c r="R11" s="40"/>
      <c r="AV11" s="73"/>
      <c r="AW11" s="62"/>
      <c r="AX11" s="84">
        <f>$H$11/25</f>
        <v>0</v>
      </c>
      <c r="AY11" s="63"/>
      <c r="AZ11" s="63"/>
      <c r="BA11" s="63"/>
      <c r="BB11" s="63"/>
      <c r="BC11" s="63"/>
      <c r="BD11" s="83">
        <f>IFERROR(ROUNDUP(AX11,0),0)</f>
        <v>0</v>
      </c>
    </row>
    <row r="12" spans="1:56" ht="15.5" x14ac:dyDescent="0.35">
      <c r="A12" s="127" t="s">
        <v>58</v>
      </c>
      <c r="B12" s="128"/>
      <c r="C12" s="128"/>
      <c r="D12" s="128"/>
      <c r="E12" s="129"/>
      <c r="F12" s="93"/>
      <c r="G12" s="93"/>
      <c r="H12" s="93"/>
      <c r="I12" s="125"/>
      <c r="J12" s="125"/>
      <c r="K12" s="93"/>
      <c r="L12" s="86"/>
      <c r="M12" s="98"/>
      <c r="N12" s="98"/>
      <c r="O12" s="93"/>
      <c r="P12" s="94"/>
      <c r="R12" s="23"/>
      <c r="AV12" s="73"/>
      <c r="AW12" s="62"/>
      <c r="AX12" s="84"/>
      <c r="AY12" s="63"/>
      <c r="AZ12" s="63"/>
      <c r="BA12" s="63"/>
      <c r="BB12" s="63"/>
      <c r="BC12" s="63"/>
      <c r="BD12" s="83"/>
    </row>
    <row r="13" spans="1:56" ht="16" thickBot="1" x14ac:dyDescent="0.4">
      <c r="A13" s="100">
        <v>452236</v>
      </c>
      <c r="B13" s="101"/>
      <c r="C13" s="39"/>
      <c r="D13" s="101" t="s">
        <v>55</v>
      </c>
      <c r="E13" s="102"/>
      <c r="F13" s="95"/>
      <c r="G13" s="95"/>
      <c r="H13" s="95"/>
      <c r="I13" s="126"/>
      <c r="J13" s="126"/>
      <c r="K13" s="95"/>
      <c r="L13" s="87"/>
      <c r="M13" s="99"/>
      <c r="N13" s="99"/>
      <c r="O13" s="95"/>
      <c r="P13" s="96"/>
      <c r="R13" s="24"/>
      <c r="AV13" s="73"/>
      <c r="AW13" s="62"/>
      <c r="AX13" s="84"/>
      <c r="AY13" s="63"/>
      <c r="AZ13" s="63"/>
      <c r="BA13" s="63"/>
      <c r="BB13" s="63"/>
      <c r="BC13" s="63"/>
      <c r="BD13" s="83"/>
    </row>
    <row r="14" spans="1:56" ht="30.75" customHeight="1" thickTop="1" x14ac:dyDescent="0.35">
      <c r="A14" s="58" t="s">
        <v>50</v>
      </c>
      <c r="B14" s="103" t="s">
        <v>71</v>
      </c>
      <c r="C14" s="103"/>
      <c r="D14" s="28" t="s">
        <v>83</v>
      </c>
      <c r="E14" s="29">
        <f>0.01258*$H$14</f>
        <v>0</v>
      </c>
      <c r="F14" s="91"/>
      <c r="G14" s="91"/>
      <c r="H14" s="91"/>
      <c r="I14" s="91" t="s">
        <v>36</v>
      </c>
      <c r="J14" s="91"/>
      <c r="K14" s="91"/>
      <c r="L14" s="85">
        <f>(0.1*$H$14)+3</f>
        <v>3</v>
      </c>
      <c r="M14" s="88">
        <v>0.64800000000000002</v>
      </c>
      <c r="N14" s="88"/>
      <c r="O14" s="91"/>
      <c r="P14" s="92"/>
      <c r="R14" s="31"/>
      <c r="AV14" s="73"/>
      <c r="AW14" s="62"/>
      <c r="AX14" s="84"/>
      <c r="AY14" s="63"/>
      <c r="AZ14" s="63"/>
      <c r="BA14" s="63"/>
      <c r="BB14" s="63"/>
      <c r="BC14" s="63"/>
      <c r="BD14" s="83">
        <f t="shared" ref="BD14" si="0">IFERROR(ROUNDUP(AX14,0),0)</f>
        <v>0</v>
      </c>
    </row>
    <row r="15" spans="1:56" ht="15.5" x14ac:dyDescent="0.35">
      <c r="A15" s="127" t="s">
        <v>35</v>
      </c>
      <c r="B15" s="128"/>
      <c r="C15" s="128"/>
      <c r="D15" s="128"/>
      <c r="E15" s="129"/>
      <c r="F15" s="93"/>
      <c r="G15" s="93"/>
      <c r="H15" s="93"/>
      <c r="I15" s="93"/>
      <c r="J15" s="93"/>
      <c r="K15" s="93"/>
      <c r="L15" s="86"/>
      <c r="M15" s="89"/>
      <c r="N15" s="89"/>
      <c r="O15" s="93"/>
      <c r="P15" s="94"/>
      <c r="R15" s="23"/>
      <c r="AV15" s="73"/>
      <c r="AW15" s="62"/>
      <c r="AX15" s="84"/>
      <c r="AY15" s="63"/>
      <c r="AZ15" s="63"/>
      <c r="BA15" s="63"/>
      <c r="BB15" s="63"/>
      <c r="BC15" s="63"/>
      <c r="BD15" s="83"/>
    </row>
    <row r="16" spans="1:56" ht="16" thickBot="1" x14ac:dyDescent="0.4">
      <c r="A16" s="100" t="s">
        <v>52</v>
      </c>
      <c r="B16" s="101"/>
      <c r="C16" s="30"/>
      <c r="D16" s="101">
        <v>5698236</v>
      </c>
      <c r="E16" s="102"/>
      <c r="F16" s="95"/>
      <c r="G16" s="95"/>
      <c r="H16" s="95"/>
      <c r="I16" s="95"/>
      <c r="J16" s="95"/>
      <c r="K16" s="95"/>
      <c r="L16" s="87"/>
      <c r="M16" s="90"/>
      <c r="N16" s="90"/>
      <c r="O16" s="95"/>
      <c r="P16" s="96"/>
      <c r="R16" s="24"/>
      <c r="AV16" s="73"/>
      <c r="AW16" s="62"/>
      <c r="AX16" s="84"/>
      <c r="AY16" s="63"/>
      <c r="AZ16" s="63"/>
      <c r="BA16" s="63"/>
      <c r="BB16" s="63"/>
      <c r="BC16" s="63"/>
      <c r="BD16" s="83"/>
    </row>
    <row r="17" spans="1:56" ht="26.25" customHeight="1" thickTop="1" x14ac:dyDescent="0.35">
      <c r="A17" s="58" t="s">
        <v>85</v>
      </c>
      <c r="B17" s="103"/>
      <c r="C17" s="103"/>
      <c r="D17" s="28" t="s">
        <v>86</v>
      </c>
      <c r="E17" s="29">
        <f>0.01259*$H$17</f>
        <v>0</v>
      </c>
      <c r="F17" s="91"/>
      <c r="G17" s="91"/>
      <c r="H17" s="91"/>
      <c r="I17" s="91" t="s">
        <v>36</v>
      </c>
      <c r="J17" s="91"/>
      <c r="K17" s="91"/>
      <c r="L17" s="85">
        <f>(0.01*$H$17)+3</f>
        <v>3</v>
      </c>
      <c r="M17" s="88">
        <v>0</v>
      </c>
      <c r="N17" s="88"/>
      <c r="O17" s="91"/>
      <c r="P17" s="92"/>
      <c r="R17" s="31"/>
      <c r="AV17" s="73"/>
      <c r="AW17" s="62"/>
      <c r="AX17" s="84">
        <f>$H$17/10</f>
        <v>0</v>
      </c>
      <c r="AY17" s="63"/>
      <c r="AZ17" s="63"/>
      <c r="BA17" s="63"/>
      <c r="BB17" s="63"/>
      <c r="BC17" s="63"/>
      <c r="BD17" s="83">
        <f t="shared" ref="BD17" si="1">IFERROR(ROUNDUP(AX17,0),0)</f>
        <v>0</v>
      </c>
    </row>
    <row r="18" spans="1:56" ht="15.5" x14ac:dyDescent="0.35">
      <c r="A18" s="127" t="s">
        <v>85</v>
      </c>
      <c r="B18" s="128"/>
      <c r="C18" s="128"/>
      <c r="D18" s="128"/>
      <c r="E18" s="129"/>
      <c r="F18" s="93"/>
      <c r="G18" s="93"/>
      <c r="H18" s="93"/>
      <c r="I18" s="93"/>
      <c r="J18" s="93"/>
      <c r="K18" s="93"/>
      <c r="L18" s="86"/>
      <c r="M18" s="89"/>
      <c r="N18" s="89"/>
      <c r="O18" s="93"/>
      <c r="P18" s="94"/>
      <c r="R18" s="23"/>
      <c r="AV18" s="73"/>
      <c r="AW18" s="62"/>
      <c r="AX18" s="84"/>
      <c r="AY18" s="63"/>
      <c r="AZ18" s="63"/>
      <c r="BA18" s="63"/>
      <c r="BB18" s="63"/>
      <c r="BC18" s="63"/>
      <c r="BD18" s="83"/>
    </row>
    <row r="19" spans="1:56" ht="16" thickBot="1" x14ac:dyDescent="0.4">
      <c r="A19" s="100" t="s">
        <v>53</v>
      </c>
      <c r="B19" s="101"/>
      <c r="C19" s="30"/>
      <c r="D19" s="101" t="s">
        <v>56</v>
      </c>
      <c r="E19" s="102"/>
      <c r="F19" s="95"/>
      <c r="G19" s="95"/>
      <c r="H19" s="95"/>
      <c r="I19" s="95"/>
      <c r="J19" s="95"/>
      <c r="K19" s="95"/>
      <c r="L19" s="87"/>
      <c r="M19" s="90"/>
      <c r="N19" s="90"/>
      <c r="O19" s="95"/>
      <c r="P19" s="96"/>
      <c r="R19" s="24"/>
      <c r="AV19" s="73"/>
      <c r="AW19" s="62"/>
      <c r="AX19" s="84"/>
      <c r="AY19" s="63"/>
      <c r="AZ19" s="63"/>
      <c r="BA19" s="63"/>
      <c r="BB19" s="63"/>
      <c r="BC19" s="63"/>
      <c r="BD19" s="83"/>
    </row>
    <row r="20" spans="1:56" ht="24" customHeight="1" thickTop="1" x14ac:dyDescent="0.35">
      <c r="A20" s="58"/>
      <c r="B20" s="103"/>
      <c r="C20" s="103"/>
      <c r="D20" s="28"/>
      <c r="E20" s="29"/>
      <c r="F20" s="91"/>
      <c r="G20" s="91"/>
      <c r="H20" s="91"/>
      <c r="I20" s="91"/>
      <c r="J20" s="91"/>
      <c r="K20" s="91"/>
      <c r="L20" s="85"/>
      <c r="M20" s="88"/>
      <c r="N20" s="88"/>
      <c r="O20" s="91"/>
      <c r="P20" s="92"/>
      <c r="R20" s="31"/>
      <c r="AV20" s="73"/>
      <c r="AW20" s="62"/>
      <c r="AX20" s="84">
        <f>$H$20/1000</f>
        <v>0</v>
      </c>
      <c r="AY20" s="63"/>
      <c r="AZ20" s="63"/>
      <c r="BA20" s="63"/>
      <c r="BB20" s="63"/>
      <c r="BC20" s="63"/>
      <c r="BD20" s="83">
        <f t="shared" ref="BD20" si="2">IFERROR(ROUNDUP(AX20,0),0)</f>
        <v>0</v>
      </c>
    </row>
    <row r="21" spans="1:56" ht="15.5" x14ac:dyDescent="0.35">
      <c r="A21" s="127" t="s">
        <v>85</v>
      </c>
      <c r="B21" s="128"/>
      <c r="C21" s="128"/>
      <c r="D21" s="128"/>
      <c r="E21" s="129"/>
      <c r="F21" s="93"/>
      <c r="G21" s="93"/>
      <c r="H21" s="93"/>
      <c r="I21" s="93"/>
      <c r="J21" s="93"/>
      <c r="K21" s="93"/>
      <c r="L21" s="86"/>
      <c r="M21" s="89"/>
      <c r="N21" s="89"/>
      <c r="O21" s="93"/>
      <c r="P21" s="94"/>
      <c r="R21" s="23"/>
      <c r="AV21" s="73"/>
      <c r="AW21" s="62"/>
      <c r="AX21" s="84"/>
      <c r="AY21" s="63"/>
      <c r="AZ21" s="63"/>
      <c r="BA21" s="63"/>
      <c r="BB21" s="63"/>
      <c r="BC21" s="63"/>
      <c r="BD21" s="83"/>
    </row>
    <row r="22" spans="1:56" ht="16" thickBot="1" x14ac:dyDescent="0.4">
      <c r="A22" s="100"/>
      <c r="B22" s="101"/>
      <c r="C22" s="30"/>
      <c r="D22" s="101"/>
      <c r="E22" s="102"/>
      <c r="F22" s="95"/>
      <c r="G22" s="95"/>
      <c r="H22" s="95"/>
      <c r="I22" s="95"/>
      <c r="J22" s="95"/>
      <c r="K22" s="95"/>
      <c r="L22" s="87"/>
      <c r="M22" s="90"/>
      <c r="N22" s="90"/>
      <c r="O22" s="95"/>
      <c r="P22" s="96"/>
      <c r="R22" s="24"/>
      <c r="AV22" s="73"/>
      <c r="AW22" s="62"/>
      <c r="AX22" s="84"/>
      <c r="AY22" s="63"/>
      <c r="AZ22" s="63"/>
      <c r="BA22" s="63"/>
      <c r="BB22" s="63"/>
      <c r="BC22" s="63"/>
      <c r="BD22" s="83"/>
    </row>
    <row r="23" spans="1:56" ht="25.5" customHeight="1" thickTop="1" x14ac:dyDescent="0.35">
      <c r="A23" s="58"/>
      <c r="B23" s="103"/>
      <c r="C23" s="103"/>
      <c r="D23" s="28"/>
      <c r="E23" s="29"/>
      <c r="F23" s="91"/>
      <c r="G23" s="91"/>
      <c r="H23" s="91"/>
      <c r="I23" s="91"/>
      <c r="J23" s="91"/>
      <c r="K23" s="91"/>
      <c r="L23" s="85"/>
      <c r="M23" s="88"/>
      <c r="N23" s="88"/>
      <c r="O23" s="91"/>
      <c r="P23" s="92"/>
      <c r="R23" s="31"/>
      <c r="AV23" s="73"/>
      <c r="AW23" s="62"/>
      <c r="AX23" s="84"/>
      <c r="AY23" s="63"/>
      <c r="AZ23" s="63"/>
      <c r="BA23" s="63"/>
      <c r="BB23" s="63"/>
      <c r="BC23" s="63"/>
      <c r="BD23" s="83">
        <f t="shared" ref="BD23" si="3">IFERROR(ROUNDUP(AX23,0),0)</f>
        <v>0</v>
      </c>
    </row>
    <row r="24" spans="1:56" ht="15.5" x14ac:dyDescent="0.35">
      <c r="A24" s="127" t="s">
        <v>85</v>
      </c>
      <c r="B24" s="128"/>
      <c r="C24" s="128"/>
      <c r="D24" s="128"/>
      <c r="E24" s="129"/>
      <c r="F24" s="93"/>
      <c r="G24" s="93"/>
      <c r="H24" s="93"/>
      <c r="I24" s="93"/>
      <c r="J24" s="93"/>
      <c r="K24" s="93"/>
      <c r="L24" s="86"/>
      <c r="M24" s="89"/>
      <c r="N24" s="89"/>
      <c r="O24" s="93"/>
      <c r="P24" s="94"/>
      <c r="R24" s="23"/>
      <c r="AV24" s="73"/>
      <c r="AW24" s="62"/>
      <c r="AX24" s="84"/>
      <c r="AY24" s="63"/>
      <c r="AZ24" s="63"/>
      <c r="BA24" s="63"/>
      <c r="BB24" s="63"/>
      <c r="BC24" s="63"/>
      <c r="BD24" s="83"/>
    </row>
    <row r="25" spans="1:56" ht="16" thickBot="1" x14ac:dyDescent="0.4">
      <c r="A25" s="100"/>
      <c r="B25" s="101"/>
      <c r="C25" s="30"/>
      <c r="D25" s="101"/>
      <c r="E25" s="102"/>
      <c r="F25" s="95"/>
      <c r="G25" s="95"/>
      <c r="H25" s="95"/>
      <c r="I25" s="95"/>
      <c r="J25" s="95"/>
      <c r="K25" s="95"/>
      <c r="L25" s="87"/>
      <c r="M25" s="90"/>
      <c r="N25" s="90"/>
      <c r="O25" s="95"/>
      <c r="P25" s="96"/>
      <c r="R25" s="24"/>
      <c r="AV25" s="73"/>
      <c r="AW25" s="62"/>
      <c r="AX25" s="84"/>
      <c r="AY25" s="63"/>
      <c r="AZ25" s="63"/>
      <c r="BA25" s="63"/>
      <c r="BB25" s="63"/>
      <c r="BC25" s="63"/>
      <c r="BD25" s="83"/>
    </row>
    <row r="26" spans="1:56" ht="24" customHeight="1" thickTop="1" x14ac:dyDescent="0.35">
      <c r="A26" s="58"/>
      <c r="B26" s="103"/>
      <c r="C26" s="103"/>
      <c r="D26" s="28"/>
      <c r="E26" s="29"/>
      <c r="F26" s="91"/>
      <c r="G26" s="91"/>
      <c r="H26" s="91"/>
      <c r="I26" s="91"/>
      <c r="J26" s="91"/>
      <c r="K26" s="91"/>
      <c r="L26" s="85"/>
      <c r="M26" s="88"/>
      <c r="N26" s="88"/>
      <c r="O26" s="91"/>
      <c r="P26" s="92"/>
      <c r="R26" s="31"/>
      <c r="AV26" s="73"/>
      <c r="AW26" s="62"/>
      <c r="AX26" s="84"/>
      <c r="AY26" s="63"/>
      <c r="AZ26" s="63"/>
      <c r="BA26" s="63"/>
      <c r="BB26" s="63"/>
      <c r="BC26" s="63"/>
      <c r="BD26" s="83">
        <f t="shared" ref="BD26" si="4">IFERROR(ROUNDUP(AX26,0),0)</f>
        <v>0</v>
      </c>
    </row>
    <row r="27" spans="1:56" ht="15.5" x14ac:dyDescent="0.35">
      <c r="A27" s="127"/>
      <c r="B27" s="128"/>
      <c r="C27" s="128"/>
      <c r="D27" s="128"/>
      <c r="E27" s="129"/>
      <c r="F27" s="93"/>
      <c r="G27" s="93"/>
      <c r="H27" s="93"/>
      <c r="I27" s="93"/>
      <c r="J27" s="93"/>
      <c r="K27" s="93"/>
      <c r="L27" s="86"/>
      <c r="M27" s="89"/>
      <c r="N27" s="89"/>
      <c r="O27" s="93"/>
      <c r="P27" s="94"/>
      <c r="R27" s="23"/>
      <c r="AV27" s="73"/>
      <c r="AW27" s="62"/>
      <c r="AX27" s="84"/>
      <c r="AY27" s="63"/>
      <c r="AZ27" s="63"/>
      <c r="BA27" s="63"/>
      <c r="BB27" s="63"/>
      <c r="BC27" s="63"/>
      <c r="BD27" s="83"/>
    </row>
    <row r="28" spans="1:56" ht="16" thickBot="1" x14ac:dyDescent="0.4">
      <c r="A28" s="100"/>
      <c r="B28" s="101"/>
      <c r="C28" s="30"/>
      <c r="D28" s="101"/>
      <c r="E28" s="102"/>
      <c r="F28" s="95"/>
      <c r="G28" s="95"/>
      <c r="H28" s="95"/>
      <c r="I28" s="95"/>
      <c r="J28" s="95"/>
      <c r="K28" s="95"/>
      <c r="L28" s="87"/>
      <c r="M28" s="90"/>
      <c r="N28" s="90"/>
      <c r="O28" s="95"/>
      <c r="P28" s="96"/>
      <c r="R28" s="24"/>
      <c r="AV28" s="73"/>
      <c r="AW28" s="62"/>
      <c r="AX28" s="84"/>
      <c r="AY28" s="63"/>
      <c r="AZ28" s="63"/>
      <c r="BA28" s="63"/>
      <c r="BB28" s="63"/>
      <c r="BC28" s="63"/>
      <c r="BD28" s="83"/>
    </row>
    <row r="29" spans="1:56" ht="16" thickTop="1" x14ac:dyDescent="0.35">
      <c r="A29" s="58"/>
      <c r="B29" s="103"/>
      <c r="C29" s="103"/>
      <c r="D29" s="60"/>
      <c r="E29" s="38"/>
      <c r="F29" s="91"/>
      <c r="G29" s="91"/>
      <c r="H29" s="91"/>
      <c r="I29" s="91"/>
      <c r="J29" s="91"/>
      <c r="K29" s="91"/>
      <c r="L29" s="85"/>
      <c r="M29" s="88"/>
      <c r="N29" s="88"/>
      <c r="O29" s="91"/>
      <c r="P29" s="92"/>
      <c r="AV29" s="73"/>
      <c r="AW29" s="62"/>
      <c r="AX29" s="84"/>
      <c r="AY29" s="63"/>
      <c r="AZ29" s="63"/>
      <c r="BA29" s="63"/>
      <c r="BB29" s="63"/>
      <c r="BC29" s="63"/>
      <c r="BD29" s="83">
        <f t="shared" ref="BD29" si="5">IFERROR(ROUNDUP(AX29,0),0)</f>
        <v>0</v>
      </c>
    </row>
    <row r="30" spans="1:56" ht="15.5" x14ac:dyDescent="0.35">
      <c r="A30" s="127"/>
      <c r="B30" s="128"/>
      <c r="C30" s="128"/>
      <c r="D30" s="128"/>
      <c r="E30" s="129"/>
      <c r="F30" s="93"/>
      <c r="G30" s="93"/>
      <c r="H30" s="93"/>
      <c r="I30" s="93"/>
      <c r="J30" s="93"/>
      <c r="K30" s="93"/>
      <c r="L30" s="86"/>
      <c r="M30" s="89"/>
      <c r="N30" s="89"/>
      <c r="O30" s="93"/>
      <c r="P30" s="94"/>
      <c r="AV30" s="73"/>
      <c r="AW30" s="62"/>
      <c r="AX30" s="84"/>
      <c r="AY30" s="63"/>
      <c r="AZ30" s="63"/>
      <c r="BA30" s="63"/>
      <c r="BB30" s="63"/>
      <c r="BC30" s="63"/>
      <c r="BD30" s="83"/>
    </row>
    <row r="31" spans="1:56" ht="16" thickBot="1" x14ac:dyDescent="0.4">
      <c r="A31" s="100"/>
      <c r="B31" s="101"/>
      <c r="C31" s="59"/>
      <c r="D31" s="101"/>
      <c r="E31" s="102"/>
      <c r="F31" s="95"/>
      <c r="G31" s="95"/>
      <c r="H31" s="95"/>
      <c r="I31" s="95"/>
      <c r="J31" s="95"/>
      <c r="K31" s="95"/>
      <c r="L31" s="87"/>
      <c r="M31" s="90"/>
      <c r="N31" s="90"/>
      <c r="O31" s="95"/>
      <c r="P31" s="96"/>
      <c r="AV31" s="73"/>
      <c r="AW31" s="62"/>
      <c r="AX31" s="84"/>
      <c r="AY31" s="63"/>
      <c r="AZ31" s="63"/>
      <c r="BA31" s="63"/>
      <c r="BB31" s="63"/>
      <c r="BC31" s="63"/>
      <c r="BD31" s="83"/>
    </row>
    <row r="32" spans="1:56" ht="16" thickTop="1" x14ac:dyDescent="0.35">
      <c r="A32" s="58"/>
      <c r="B32" s="103"/>
      <c r="C32" s="103"/>
      <c r="D32" s="60"/>
      <c r="E32" s="38"/>
      <c r="F32" s="91"/>
      <c r="G32" s="91"/>
      <c r="H32" s="91"/>
      <c r="I32" s="91"/>
      <c r="J32" s="91"/>
      <c r="K32" s="91"/>
      <c r="L32" s="85"/>
      <c r="M32" s="88"/>
      <c r="N32" s="88"/>
      <c r="O32" s="91"/>
      <c r="P32" s="92"/>
      <c r="AV32" s="73"/>
      <c r="AW32" s="62"/>
      <c r="AX32" s="84"/>
      <c r="AY32" s="63"/>
      <c r="AZ32" s="63"/>
      <c r="BA32" s="63"/>
      <c r="BB32" s="63"/>
      <c r="BC32" s="63"/>
      <c r="BD32" s="83">
        <f t="shared" ref="BD32" si="6">IFERROR(ROUNDUP(AX32,0),0)</f>
        <v>0</v>
      </c>
    </row>
    <row r="33" spans="1:56" ht="15.5" x14ac:dyDescent="0.35">
      <c r="A33" s="127" t="s">
        <v>85</v>
      </c>
      <c r="B33" s="128"/>
      <c r="C33" s="128"/>
      <c r="D33" s="128"/>
      <c r="E33" s="129"/>
      <c r="F33" s="93"/>
      <c r="G33" s="93"/>
      <c r="H33" s="93"/>
      <c r="I33" s="93"/>
      <c r="J33" s="93"/>
      <c r="K33" s="93"/>
      <c r="L33" s="86"/>
      <c r="M33" s="89"/>
      <c r="N33" s="89"/>
      <c r="O33" s="93"/>
      <c r="P33" s="94"/>
      <c r="AV33" s="73"/>
      <c r="AW33" s="62"/>
      <c r="AX33" s="84"/>
      <c r="AY33" s="63"/>
      <c r="AZ33" s="63"/>
      <c r="BA33" s="63"/>
      <c r="BB33" s="63"/>
      <c r="BC33" s="63"/>
      <c r="BD33" s="83"/>
    </row>
    <row r="34" spans="1:56" ht="16" thickBot="1" x14ac:dyDescent="0.4">
      <c r="A34" s="100"/>
      <c r="B34" s="101"/>
      <c r="C34" s="59"/>
      <c r="D34" s="101"/>
      <c r="E34" s="102"/>
      <c r="F34" s="95"/>
      <c r="G34" s="95"/>
      <c r="H34" s="95"/>
      <c r="I34" s="95"/>
      <c r="J34" s="95"/>
      <c r="K34" s="95"/>
      <c r="L34" s="87"/>
      <c r="M34" s="90"/>
      <c r="N34" s="90"/>
      <c r="O34" s="95"/>
      <c r="P34" s="96"/>
      <c r="AV34" s="73"/>
      <c r="AW34" s="62"/>
      <c r="AX34" s="84"/>
      <c r="AY34" s="63"/>
      <c r="AZ34" s="63"/>
      <c r="BA34" s="63"/>
      <c r="BB34" s="63"/>
      <c r="BC34" s="63"/>
      <c r="BD34" s="83"/>
    </row>
    <row r="35" spans="1:56" ht="15" thickTop="1" x14ac:dyDescent="0.35">
      <c r="AV35" s="74"/>
      <c r="AW35" s="62"/>
      <c r="AX35" s="63"/>
      <c r="AY35" s="63"/>
      <c r="AZ35" s="63"/>
      <c r="BA35" s="63"/>
      <c r="BB35" s="63"/>
      <c r="BC35" s="63"/>
      <c r="BD35" s="63"/>
    </row>
    <row r="36" spans="1:56" x14ac:dyDescent="0.35">
      <c r="AV36" s="74"/>
      <c r="AW36" s="62"/>
      <c r="AX36" s="63"/>
      <c r="AY36" s="63"/>
      <c r="AZ36" s="63"/>
      <c r="BA36" s="63"/>
      <c r="BB36" s="63"/>
      <c r="BC36" s="63"/>
      <c r="BD36" s="63"/>
    </row>
    <row r="37" spans="1:56" x14ac:dyDescent="0.35">
      <c r="AV37" s="74"/>
      <c r="AW37" s="62"/>
      <c r="AX37" s="63"/>
      <c r="AY37" s="63"/>
      <c r="AZ37" s="63"/>
      <c r="BA37" s="63"/>
      <c r="BB37" s="63"/>
      <c r="BC37" s="63"/>
      <c r="BD37" s="63"/>
    </row>
    <row r="38" spans="1:56" x14ac:dyDescent="0.35">
      <c r="AV38" s="74"/>
      <c r="AW38" s="62"/>
      <c r="AX38" s="63"/>
      <c r="AY38" s="63"/>
      <c r="AZ38" s="63"/>
      <c r="BA38" s="63"/>
      <c r="BB38" s="63"/>
      <c r="BC38" s="63"/>
      <c r="BD38" s="63"/>
    </row>
    <row r="39" spans="1:56" x14ac:dyDescent="0.35">
      <c r="AV39" s="74"/>
      <c r="AW39" s="62"/>
      <c r="AX39" s="63"/>
      <c r="AY39" s="63"/>
      <c r="AZ39" s="63"/>
      <c r="BA39" s="63"/>
      <c r="BB39" s="63"/>
      <c r="BC39" s="63"/>
      <c r="BD39" s="63"/>
    </row>
    <row r="40" spans="1:56" x14ac:dyDescent="0.35">
      <c r="AV40" s="74"/>
      <c r="AW40" s="62"/>
      <c r="AX40" s="63"/>
      <c r="AY40" s="63"/>
      <c r="AZ40" s="63"/>
      <c r="BA40" s="63"/>
      <c r="BB40" s="63"/>
      <c r="BC40" s="63"/>
      <c r="BD40" s="63"/>
    </row>
    <row r="41" spans="1:56" ht="18.5" x14ac:dyDescent="0.35">
      <c r="AV41" s="75"/>
      <c r="AW41" s="76"/>
      <c r="AX41" s="77"/>
      <c r="AY41" s="77"/>
      <c r="AZ41" s="77"/>
      <c r="BA41" s="77"/>
      <c r="BB41" s="77"/>
      <c r="BC41" s="77"/>
      <c r="BD41" s="77"/>
    </row>
    <row r="42" spans="1:56" ht="23.5" x14ac:dyDescent="0.35">
      <c r="AV42" s="78"/>
      <c r="AW42" s="65"/>
      <c r="AX42" s="66"/>
      <c r="AY42" s="66"/>
      <c r="AZ42" s="66"/>
      <c r="BA42" s="66"/>
      <c r="BB42" s="66"/>
      <c r="BC42" s="66"/>
      <c r="BD42" s="66"/>
    </row>
    <row r="43" spans="1:56" ht="23.5" x14ac:dyDescent="0.35">
      <c r="AV43" s="78"/>
      <c r="AW43" s="65"/>
      <c r="AX43" s="66"/>
      <c r="AY43" s="66"/>
      <c r="AZ43" s="66"/>
      <c r="BA43" s="66"/>
      <c r="BB43" s="66"/>
      <c r="BC43" s="66"/>
      <c r="BD43" s="66"/>
    </row>
    <row r="44" spans="1:56" ht="23.5" x14ac:dyDescent="0.35">
      <c r="AV44" s="78"/>
      <c r="AW44" s="65"/>
      <c r="AX44" s="66"/>
      <c r="AY44" s="66"/>
      <c r="AZ44" s="66"/>
      <c r="BA44" s="66"/>
      <c r="BB44" s="66"/>
      <c r="BC44" s="66"/>
      <c r="BD44" s="66"/>
    </row>
    <row r="45" spans="1:56" ht="23.5" x14ac:dyDescent="0.35">
      <c r="AV45" s="79"/>
      <c r="AW45" s="65"/>
      <c r="AX45" s="66"/>
      <c r="AY45" s="66"/>
      <c r="AZ45" s="66"/>
      <c r="BA45" s="66"/>
      <c r="BB45" s="66"/>
      <c r="BC45" s="66"/>
      <c r="BD45" s="66"/>
    </row>
    <row r="46" spans="1:56" ht="18.5" x14ac:dyDescent="0.35">
      <c r="AV46" s="75"/>
      <c r="AW46" s="76"/>
      <c r="AX46" s="77"/>
      <c r="AY46" s="77"/>
      <c r="AZ46" s="77"/>
      <c r="BA46" s="77"/>
      <c r="BB46" s="77"/>
      <c r="BC46" s="77"/>
      <c r="BD46" s="77"/>
    </row>
    <row r="47" spans="1:56" ht="23.5" x14ac:dyDescent="0.35">
      <c r="AV47" s="78"/>
      <c r="AW47" s="65"/>
      <c r="AX47" s="66"/>
      <c r="AY47" s="66"/>
      <c r="AZ47" s="66"/>
      <c r="BA47" s="66"/>
      <c r="BB47" s="66"/>
      <c r="BC47" s="66"/>
      <c r="BD47" s="66"/>
    </row>
    <row r="48" spans="1:56" ht="23.5" x14ac:dyDescent="0.35">
      <c r="AV48" s="78"/>
      <c r="AW48" s="65"/>
      <c r="AX48" s="66"/>
      <c r="AY48" s="66"/>
      <c r="AZ48" s="66"/>
      <c r="BA48" s="66"/>
      <c r="BB48" s="66"/>
      <c r="BC48" s="66"/>
      <c r="BD48" s="66"/>
    </row>
    <row r="49" spans="48:56" ht="23.5" x14ac:dyDescent="0.35">
      <c r="AV49" s="78"/>
      <c r="AW49" s="65"/>
      <c r="AX49" s="66"/>
      <c r="AY49" s="66"/>
      <c r="AZ49" s="66"/>
      <c r="BA49" s="66"/>
      <c r="BB49" s="66"/>
      <c r="BC49" s="66"/>
      <c r="BD49" s="66"/>
    </row>
    <row r="50" spans="48:56" ht="23.5" x14ac:dyDescent="0.35">
      <c r="AV50" s="78"/>
      <c r="AW50" s="65"/>
      <c r="AX50" s="66"/>
      <c r="AY50" s="66"/>
      <c r="AZ50" s="66"/>
      <c r="BA50" s="66"/>
      <c r="BB50" s="66"/>
      <c r="BC50" s="66"/>
      <c r="BD50" s="66"/>
    </row>
    <row r="51" spans="48:56" x14ac:dyDescent="0.35">
      <c r="AW51" s="62"/>
      <c r="AX51" s="63"/>
      <c r="AY51" s="63"/>
      <c r="AZ51" s="63"/>
      <c r="BA51" s="63"/>
      <c r="BB51" s="63"/>
      <c r="BC51" s="63"/>
      <c r="BD51" s="63"/>
    </row>
    <row r="52" spans="48:56" x14ac:dyDescent="0.35">
      <c r="AW52" s="62"/>
      <c r="AX52" s="63"/>
      <c r="AY52" s="63"/>
      <c r="AZ52" s="63"/>
      <c r="BA52" s="63"/>
      <c r="BB52" s="63"/>
      <c r="BC52" s="63"/>
      <c r="BD52" s="63"/>
    </row>
    <row r="53" spans="48:56" x14ac:dyDescent="0.35">
      <c r="AW53" s="62"/>
      <c r="AX53" s="63"/>
      <c r="AY53" s="63"/>
      <c r="AZ53" s="63"/>
      <c r="BA53" s="63"/>
      <c r="BB53" s="63"/>
      <c r="BC53" s="63"/>
      <c r="BD53" s="63"/>
    </row>
    <row r="54" spans="48:56" x14ac:dyDescent="0.35">
      <c r="AW54" s="62"/>
      <c r="AX54" s="63"/>
      <c r="AY54" s="63"/>
      <c r="AZ54" s="63"/>
      <c r="BA54" s="63"/>
      <c r="BB54" s="63"/>
      <c r="BC54" s="63"/>
      <c r="BD54" s="63"/>
    </row>
    <row r="55" spans="48:56" x14ac:dyDescent="0.35">
      <c r="AW55" s="62"/>
      <c r="AX55" s="63"/>
      <c r="AY55" s="63"/>
      <c r="AZ55" s="63"/>
      <c r="BA55" s="63"/>
      <c r="BB55" s="63"/>
      <c r="BC55" s="63"/>
      <c r="BD55" s="63"/>
    </row>
    <row r="56" spans="48:56" x14ac:dyDescent="0.35">
      <c r="AW56" s="62"/>
      <c r="AX56" s="63"/>
      <c r="AY56" s="63"/>
      <c r="AZ56" s="63"/>
      <c r="BA56" s="63"/>
      <c r="BB56" s="63"/>
      <c r="BC56" s="63"/>
      <c r="BD56" s="63"/>
    </row>
    <row r="57" spans="48:56" x14ac:dyDescent="0.35">
      <c r="AW57" s="62"/>
      <c r="AX57" s="63"/>
      <c r="AY57" s="63"/>
      <c r="AZ57" s="63"/>
      <c r="BA57" s="63"/>
      <c r="BB57" s="63"/>
      <c r="BC57" s="63"/>
      <c r="BD57" s="63"/>
    </row>
    <row r="58" spans="48:56" x14ac:dyDescent="0.35">
      <c r="AW58" s="62"/>
      <c r="AX58" s="63"/>
      <c r="AY58" s="63"/>
      <c r="AZ58" s="63"/>
      <c r="BA58" s="63"/>
      <c r="BB58" s="63"/>
      <c r="BC58" s="63"/>
      <c r="BD58" s="63"/>
    </row>
    <row r="59" spans="48:56" x14ac:dyDescent="0.35">
      <c r="AW59" s="62"/>
      <c r="AX59" s="63"/>
      <c r="AY59" s="63"/>
      <c r="AZ59" s="63"/>
      <c r="BA59" s="63"/>
      <c r="BB59" s="63"/>
      <c r="BC59" s="63"/>
      <c r="BD59" s="63"/>
    </row>
    <row r="60" spans="48:56" x14ac:dyDescent="0.35">
      <c r="AW60" s="62"/>
      <c r="AX60" s="63"/>
      <c r="AY60" s="63"/>
      <c r="AZ60" s="63"/>
      <c r="BA60" s="63"/>
      <c r="BB60" s="63"/>
      <c r="BC60" s="63"/>
      <c r="BD60" s="63"/>
    </row>
    <row r="61" spans="48:56" x14ac:dyDescent="0.35">
      <c r="AW61" s="62"/>
      <c r="AX61" s="63"/>
      <c r="AY61" s="63"/>
      <c r="AZ61" s="63"/>
      <c r="BA61" s="63"/>
      <c r="BB61" s="63"/>
      <c r="BC61" s="63"/>
      <c r="BD61" s="63"/>
    </row>
    <row r="62" spans="48:56" x14ac:dyDescent="0.35">
      <c r="AW62" s="62"/>
      <c r="AX62" s="63"/>
      <c r="AY62" s="63"/>
      <c r="AZ62" s="63"/>
      <c r="BA62" s="63"/>
      <c r="BB62" s="63"/>
      <c r="BC62" s="63"/>
      <c r="BD62" s="63"/>
    </row>
    <row r="63" spans="48:56" x14ac:dyDescent="0.35">
      <c r="AW63" s="62"/>
      <c r="AX63" s="63"/>
      <c r="AY63" s="63"/>
      <c r="AZ63" s="63"/>
      <c r="BA63" s="63"/>
      <c r="BB63" s="63"/>
      <c r="BC63" s="63"/>
      <c r="BD63" s="63"/>
    </row>
    <row r="64" spans="48:56" x14ac:dyDescent="0.35">
      <c r="AW64" s="62"/>
      <c r="AX64" s="63"/>
      <c r="AY64" s="63"/>
      <c r="AZ64" s="63"/>
      <c r="BA64" s="63"/>
      <c r="BB64" s="63"/>
      <c r="BC64" s="63"/>
      <c r="BD64" s="63"/>
    </row>
    <row r="65" spans="49:56" x14ac:dyDescent="0.35">
      <c r="AW65" s="62"/>
      <c r="AX65" s="63"/>
      <c r="AY65" s="63"/>
      <c r="AZ65" s="63"/>
      <c r="BA65" s="63"/>
      <c r="BB65" s="63"/>
      <c r="BC65" s="63"/>
      <c r="BD65" s="63"/>
    </row>
    <row r="66" spans="49:56" x14ac:dyDescent="0.35">
      <c r="AW66" s="62"/>
      <c r="AX66" s="63"/>
      <c r="AY66" s="63"/>
      <c r="AZ66" s="63"/>
      <c r="BA66" s="63"/>
      <c r="BB66" s="63"/>
      <c r="BC66" s="63"/>
      <c r="BD66" s="63"/>
    </row>
    <row r="67" spans="49:56" x14ac:dyDescent="0.35">
      <c r="AW67" s="62"/>
      <c r="AX67" s="63"/>
      <c r="AY67" s="63"/>
      <c r="AZ67" s="63"/>
      <c r="BA67" s="63"/>
      <c r="BB67" s="63"/>
      <c r="BC67" s="63"/>
      <c r="BD67" s="63"/>
    </row>
    <row r="68" spans="49:56" x14ac:dyDescent="0.35">
      <c r="AW68" s="62"/>
      <c r="AX68" s="63"/>
      <c r="AY68" s="63"/>
      <c r="AZ68" s="63"/>
      <c r="BA68" s="63"/>
      <c r="BB68" s="63"/>
      <c r="BC68" s="63"/>
      <c r="BD68" s="63"/>
    </row>
    <row r="69" spans="49:56" x14ac:dyDescent="0.35">
      <c r="AW69" s="62"/>
      <c r="AX69" s="63"/>
      <c r="AY69" s="63"/>
      <c r="AZ69" s="63"/>
      <c r="BA69" s="63"/>
      <c r="BB69" s="63"/>
      <c r="BC69" s="63"/>
      <c r="BD69" s="63"/>
    </row>
    <row r="70" spans="49:56" x14ac:dyDescent="0.35">
      <c r="AW70" s="62"/>
      <c r="AX70" s="63"/>
      <c r="AY70" s="63"/>
      <c r="AZ70" s="63"/>
      <c r="BA70" s="63"/>
      <c r="BB70" s="63"/>
      <c r="BC70" s="63"/>
      <c r="BD70" s="63"/>
    </row>
    <row r="71" spans="49:56" x14ac:dyDescent="0.35">
      <c r="AW71" s="62"/>
      <c r="AX71" s="63"/>
      <c r="AY71" s="63"/>
      <c r="AZ71" s="63"/>
      <c r="BA71" s="63"/>
      <c r="BB71" s="63"/>
      <c r="BC71" s="63"/>
      <c r="BD71" s="63"/>
    </row>
  </sheetData>
  <mergeCells count="124">
    <mergeCell ref="A24:E24"/>
    <mergeCell ref="A25:B25"/>
    <mergeCell ref="D25:E25"/>
    <mergeCell ref="B23:C23"/>
    <mergeCell ref="F23:G25"/>
    <mergeCell ref="H23:H25"/>
    <mergeCell ref="I23:J25"/>
    <mergeCell ref="K23:K25"/>
    <mergeCell ref="O26:P28"/>
    <mergeCell ref="A27:E27"/>
    <mergeCell ref="A28:B28"/>
    <mergeCell ref="D28:E28"/>
    <mergeCell ref="B26:C26"/>
    <mergeCell ref="F26:G28"/>
    <mergeCell ref="H26:H28"/>
    <mergeCell ref="I26:J28"/>
    <mergeCell ref="K26:K28"/>
    <mergeCell ref="L26:L28"/>
    <mergeCell ref="M26:N28"/>
    <mergeCell ref="A18:E18"/>
    <mergeCell ref="A19:B19"/>
    <mergeCell ref="D19:E19"/>
    <mergeCell ref="B17:C17"/>
    <mergeCell ref="F17:G19"/>
    <mergeCell ref="H17:H19"/>
    <mergeCell ref="I17:J19"/>
    <mergeCell ref="K17:K19"/>
    <mergeCell ref="M20:N22"/>
    <mergeCell ref="A21:E21"/>
    <mergeCell ref="A22:B22"/>
    <mergeCell ref="D22:E22"/>
    <mergeCell ref="B20:C20"/>
    <mergeCell ref="F20:G22"/>
    <mergeCell ref="H20:H22"/>
    <mergeCell ref="I20:J22"/>
    <mergeCell ref="K20:K22"/>
    <mergeCell ref="L20:L22"/>
    <mergeCell ref="A15:E15"/>
    <mergeCell ref="A16:B16"/>
    <mergeCell ref="D16:E16"/>
    <mergeCell ref="B14:C14"/>
    <mergeCell ref="F14:G16"/>
    <mergeCell ref="H14:H16"/>
    <mergeCell ref="I14:J16"/>
    <mergeCell ref="K14:K16"/>
    <mergeCell ref="L14:L16"/>
    <mergeCell ref="A13:B13"/>
    <mergeCell ref="D13:E13"/>
    <mergeCell ref="I11:J13"/>
    <mergeCell ref="B11:C11"/>
    <mergeCell ref="F11:G13"/>
    <mergeCell ref="H11:H13"/>
    <mergeCell ref="K11:K13"/>
    <mergeCell ref="L11:L13"/>
    <mergeCell ref="A12:E12"/>
    <mergeCell ref="B8:C8"/>
    <mergeCell ref="F8:G10"/>
    <mergeCell ref="H8:H10"/>
    <mergeCell ref="I8:J10"/>
    <mergeCell ref="K8:K10"/>
    <mergeCell ref="L8:L10"/>
    <mergeCell ref="M8:N10"/>
    <mergeCell ref="O8:P10"/>
    <mergeCell ref="A9:E9"/>
    <mergeCell ref="A10:B10"/>
    <mergeCell ref="D10:E10"/>
    <mergeCell ref="A1:P1"/>
    <mergeCell ref="A2:E2"/>
    <mergeCell ref="F2:J2"/>
    <mergeCell ref="K2:O2"/>
    <mergeCell ref="A3:E6"/>
    <mergeCell ref="F3:J6"/>
    <mergeCell ref="K3:O6"/>
    <mergeCell ref="P3:P6"/>
    <mergeCell ref="A7:P7"/>
    <mergeCell ref="A33:E33"/>
    <mergeCell ref="A34:B34"/>
    <mergeCell ref="D34:E34"/>
    <mergeCell ref="B32:C32"/>
    <mergeCell ref="F32:G34"/>
    <mergeCell ref="H32:H34"/>
    <mergeCell ref="I32:J34"/>
    <mergeCell ref="K32:K34"/>
    <mergeCell ref="M29:N31"/>
    <mergeCell ref="A30:E30"/>
    <mergeCell ref="A31:B31"/>
    <mergeCell ref="D31:E31"/>
    <mergeCell ref="F29:G31"/>
    <mergeCell ref="H29:H31"/>
    <mergeCell ref="I29:J31"/>
    <mergeCell ref="K29:K31"/>
    <mergeCell ref="L29:L31"/>
    <mergeCell ref="B29:C29"/>
    <mergeCell ref="L32:L34"/>
    <mergeCell ref="M32:N34"/>
    <mergeCell ref="O32:P34"/>
    <mergeCell ref="O29:P31"/>
    <mergeCell ref="M11:N13"/>
    <mergeCell ref="O11:P13"/>
    <mergeCell ref="M14:N16"/>
    <mergeCell ref="O14:P16"/>
    <mergeCell ref="L17:L19"/>
    <mergeCell ref="M17:N19"/>
    <mergeCell ref="O17:P19"/>
    <mergeCell ref="O20:P22"/>
    <mergeCell ref="L23:L25"/>
    <mergeCell ref="M23:N25"/>
    <mergeCell ref="O23:P25"/>
    <mergeCell ref="BD32:BD34"/>
    <mergeCell ref="AX20:AX22"/>
    <mergeCell ref="BD20:BD22"/>
    <mergeCell ref="AX23:AX25"/>
    <mergeCell ref="BD23:BD25"/>
    <mergeCell ref="AX26:AX28"/>
    <mergeCell ref="BD26:BD28"/>
    <mergeCell ref="AX11:AX13"/>
    <mergeCell ref="BD11:BD13"/>
    <mergeCell ref="AX14:AX16"/>
    <mergeCell ref="BD14:BD16"/>
    <mergeCell ref="AX17:AX19"/>
    <mergeCell ref="BD17:BD19"/>
    <mergeCell ref="AX29:AX31"/>
    <mergeCell ref="BD29:BD31"/>
    <mergeCell ref="AX32:AX34"/>
  </mergeCells>
  <dataValidations count="1">
    <dataValidation type="list" allowBlank="1" showInputMessage="1" showErrorMessage="1" sqref="A13:B13 A16:B16 A19:B19 A22:B22 A25:B25 A28:B28 A31:B31 A34:B34" xr:uid="{00000000-0002-0000-0000-000000000000}">
      <formula1>N°_Serie_1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autoLine="0" r:id="rId5">
            <anchor moveWithCells="1">
              <from>
                <xdr:col>0</xdr:col>
                <xdr:colOff>0</xdr:colOff>
                <xdr:row>14</xdr:row>
                <xdr:rowOff>0</xdr:rowOff>
              </from>
              <to>
                <xdr:col>5</xdr:col>
                <xdr:colOff>0</xdr:colOff>
                <xdr:row>15</xdr:row>
                <xdr:rowOff>38100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I10"/>
  <sheetViews>
    <sheetView workbookViewId="0">
      <selection activeCell="C11" sqref="C11"/>
    </sheetView>
  </sheetViews>
  <sheetFormatPr baseColWidth="10" defaultRowHeight="14.5" x14ac:dyDescent="0.35"/>
  <cols>
    <col min="1" max="1" width="13.1796875" bestFit="1" customWidth="1"/>
    <col min="2" max="2" width="16.453125" bestFit="1" customWidth="1"/>
    <col min="3" max="3" width="13.1796875" bestFit="1" customWidth="1"/>
    <col min="4" max="4" width="3.54296875" bestFit="1" customWidth="1"/>
    <col min="5" max="5" width="9.26953125" bestFit="1" customWidth="1"/>
    <col min="6" max="6" width="10.7265625" bestFit="1" customWidth="1"/>
    <col min="8" max="8" width="6.81640625" bestFit="1" customWidth="1"/>
    <col min="9" max="9" width="5.54296875" bestFit="1" customWidth="1"/>
    <col min="10" max="10" width="4.54296875" bestFit="1" customWidth="1"/>
    <col min="11" max="11" width="5.1796875" bestFit="1" customWidth="1"/>
    <col min="12" max="12" width="8" style="82" bestFit="1" customWidth="1"/>
    <col min="13" max="13" width="10.7265625" bestFit="1" customWidth="1"/>
    <col min="14" max="14" width="12.1796875" bestFit="1" customWidth="1"/>
    <col min="15" max="15" width="5" bestFit="1" customWidth="1"/>
    <col min="16" max="16" width="8.453125" bestFit="1" customWidth="1"/>
    <col min="17" max="17" width="8.7265625" bestFit="1" customWidth="1"/>
    <col min="18" max="18" width="38.1796875" bestFit="1" customWidth="1"/>
    <col min="19" max="19" width="7.7265625" bestFit="1" customWidth="1"/>
    <col min="20" max="20" width="10.1796875" bestFit="1" customWidth="1"/>
    <col min="21" max="21" width="9.7265625" bestFit="1" customWidth="1"/>
    <col min="22" max="23" width="8.1796875" bestFit="1" customWidth="1"/>
    <col min="24" max="24" width="11.54296875" bestFit="1" customWidth="1"/>
    <col min="25" max="25" width="24.1796875" bestFit="1" customWidth="1"/>
    <col min="26" max="26" width="50.81640625" bestFit="1" customWidth="1"/>
    <col min="27" max="27" width="27.81640625" bestFit="1" customWidth="1"/>
    <col min="28" max="28" width="13.26953125" bestFit="1" customWidth="1"/>
    <col min="29" max="29" width="13.54296875" bestFit="1" customWidth="1"/>
    <col min="30" max="30" width="13.1796875" bestFit="1" customWidth="1"/>
    <col min="31" max="31" width="17.7265625" bestFit="1" customWidth="1"/>
    <col min="32" max="32" width="18.453125" bestFit="1" customWidth="1"/>
    <col min="33" max="33" width="12.54296875" bestFit="1" customWidth="1"/>
    <col min="34" max="34" width="14.54296875" bestFit="1" customWidth="1"/>
    <col min="35" max="35" width="10.1796875" bestFit="1" customWidth="1"/>
  </cols>
  <sheetData>
    <row r="1" spans="1:35" ht="15.5" thickTop="1" thickBot="1" x14ac:dyDescent="0.4">
      <c r="A1" s="2" t="s">
        <v>11</v>
      </c>
      <c r="B1" s="2" t="s">
        <v>10</v>
      </c>
      <c r="C1" s="3" t="s">
        <v>13</v>
      </c>
      <c r="D1" s="4" t="s">
        <v>29</v>
      </c>
      <c r="E1" s="4" t="s">
        <v>14</v>
      </c>
      <c r="F1" s="4" t="s">
        <v>30</v>
      </c>
      <c r="G1" s="4" t="s">
        <v>15</v>
      </c>
      <c r="H1" s="4" t="s">
        <v>16</v>
      </c>
      <c r="I1" s="4" t="s">
        <v>17</v>
      </c>
      <c r="J1" s="4" t="s">
        <v>18</v>
      </c>
      <c r="K1" s="4" t="s">
        <v>19</v>
      </c>
      <c r="L1" s="80" t="s">
        <v>20</v>
      </c>
      <c r="M1" s="4" t="s">
        <v>31</v>
      </c>
      <c r="N1" s="4" t="s">
        <v>45</v>
      </c>
      <c r="O1" s="5" t="s">
        <v>32</v>
      </c>
      <c r="P1" s="5" t="s">
        <v>77</v>
      </c>
      <c r="Q1" s="5" t="s">
        <v>78</v>
      </c>
      <c r="R1" s="4" t="s">
        <v>21</v>
      </c>
      <c r="S1" s="4" t="s">
        <v>22</v>
      </c>
      <c r="T1" s="4" t="s">
        <v>23</v>
      </c>
      <c r="U1" s="6" t="s">
        <v>24</v>
      </c>
      <c r="V1" s="6" t="s">
        <v>25</v>
      </c>
      <c r="W1" s="6" t="s">
        <v>26</v>
      </c>
      <c r="X1" s="6" t="s">
        <v>27</v>
      </c>
      <c r="Y1" s="4"/>
      <c r="Z1" s="7" t="s">
        <v>13</v>
      </c>
      <c r="AA1" s="8" t="s">
        <v>37</v>
      </c>
      <c r="AB1" s="8" t="s">
        <v>38</v>
      </c>
      <c r="AC1" s="8" t="s">
        <v>40</v>
      </c>
      <c r="AD1" s="8" t="s">
        <v>39</v>
      </c>
      <c r="AE1" s="8" t="s">
        <v>41</v>
      </c>
      <c r="AF1" s="8" t="s">
        <v>42</v>
      </c>
      <c r="AG1" s="8" t="s">
        <v>43</v>
      </c>
      <c r="AH1" s="8" t="s">
        <v>44</v>
      </c>
      <c r="AI1" s="9" t="s">
        <v>28</v>
      </c>
    </row>
    <row r="2" spans="1:35" ht="15" thickTop="1" x14ac:dyDescent="0.35">
      <c r="A2" s="11">
        <v>123456</v>
      </c>
      <c r="B2" s="12">
        <v>654321</v>
      </c>
      <c r="C2" s="22" t="s">
        <v>35</v>
      </c>
      <c r="D2" s="13" t="s">
        <v>29</v>
      </c>
      <c r="E2" s="13">
        <v>1000</v>
      </c>
      <c r="F2" s="13">
        <v>0.01</v>
      </c>
      <c r="G2" s="13">
        <v>15.4</v>
      </c>
      <c r="H2" s="13">
        <v>3</v>
      </c>
      <c r="I2" s="13">
        <v>0.6</v>
      </c>
      <c r="J2" s="13">
        <v>0.5</v>
      </c>
      <c r="K2" s="13">
        <v>0.3</v>
      </c>
      <c r="L2" s="81">
        <f>I2*J2*K2</f>
        <v>0.09</v>
      </c>
      <c r="M2" s="13">
        <v>1.256E-2</v>
      </c>
      <c r="N2" s="13">
        <f>M2+H2</f>
        <v>3.0125600000000001</v>
      </c>
      <c r="O2" s="14" t="s">
        <v>33</v>
      </c>
      <c r="P2" s="14" t="s">
        <v>48</v>
      </c>
      <c r="Q2" s="13" t="s">
        <v>47</v>
      </c>
      <c r="R2" s="15" t="s">
        <v>36</v>
      </c>
      <c r="S2" s="13">
        <v>10</v>
      </c>
      <c r="T2" s="13"/>
      <c r="U2" s="10">
        <v>0</v>
      </c>
      <c r="V2" s="10">
        <v>0</v>
      </c>
      <c r="W2" s="10">
        <v>0</v>
      </c>
      <c r="X2" s="10">
        <f t="shared" ref="X2" si="0">U2*V2*W2</f>
        <v>0</v>
      </c>
      <c r="Y2" s="13"/>
      <c r="Z2" s="15"/>
      <c r="AA2" s="16"/>
      <c r="AB2" s="16"/>
      <c r="AC2" s="16"/>
      <c r="AD2" s="16"/>
      <c r="AE2" s="16"/>
      <c r="AF2" s="16"/>
      <c r="AG2" s="16"/>
      <c r="AH2" s="16"/>
      <c r="AI2" s="21">
        <v>43597</v>
      </c>
    </row>
    <row r="3" spans="1:35" x14ac:dyDescent="0.35">
      <c r="A3" s="11">
        <v>452236</v>
      </c>
      <c r="B3" s="12" t="s">
        <v>55</v>
      </c>
      <c r="C3" s="22" t="s">
        <v>58</v>
      </c>
      <c r="D3" s="13" t="s">
        <v>29</v>
      </c>
      <c r="E3" s="13">
        <v>500</v>
      </c>
      <c r="F3" s="13">
        <v>0.01</v>
      </c>
      <c r="G3" s="13">
        <v>15.4</v>
      </c>
      <c r="H3" s="13">
        <v>3.2</v>
      </c>
      <c r="I3" s="13">
        <v>0.6</v>
      </c>
      <c r="J3" s="13">
        <v>0.4</v>
      </c>
      <c r="K3" s="13">
        <v>0.3</v>
      </c>
      <c r="L3" s="81">
        <f t="shared" ref="L3:L6" si="1">I3*J3*K3</f>
        <v>7.1999999999999995E-2</v>
      </c>
      <c r="M3" s="13">
        <v>1.257E-2</v>
      </c>
      <c r="N3" s="13">
        <f t="shared" ref="N3:N6" si="2">M3+H3</f>
        <v>3.2125700000000004</v>
      </c>
      <c r="O3" s="14" t="s">
        <v>33</v>
      </c>
      <c r="P3" s="14" t="s">
        <v>48</v>
      </c>
      <c r="Q3" s="13" t="s">
        <v>61</v>
      </c>
      <c r="R3" s="15" t="s">
        <v>36</v>
      </c>
      <c r="S3" s="13">
        <v>30</v>
      </c>
      <c r="T3" s="13"/>
      <c r="U3" s="10">
        <v>0</v>
      </c>
      <c r="V3" s="10">
        <v>0</v>
      </c>
      <c r="W3" s="10">
        <v>0</v>
      </c>
      <c r="X3" s="10">
        <f t="shared" ref="X3:X6" si="3">U3*V3*W3</f>
        <v>0</v>
      </c>
      <c r="Y3" s="13"/>
      <c r="Z3" s="15"/>
      <c r="AA3" s="16"/>
      <c r="AB3" s="16"/>
      <c r="AC3" s="16"/>
      <c r="AD3" s="16"/>
      <c r="AE3" s="16"/>
      <c r="AF3" s="16"/>
      <c r="AG3" s="16"/>
      <c r="AH3" s="16"/>
      <c r="AI3" s="21">
        <v>43598</v>
      </c>
    </row>
    <row r="4" spans="1:35" x14ac:dyDescent="0.35">
      <c r="A4" s="11" t="s">
        <v>52</v>
      </c>
      <c r="B4" s="12">
        <v>5698236</v>
      </c>
      <c r="C4" s="22" t="s">
        <v>59</v>
      </c>
      <c r="D4" s="13" t="s">
        <v>29</v>
      </c>
      <c r="E4" s="13">
        <v>100</v>
      </c>
      <c r="F4" s="13">
        <v>0.1</v>
      </c>
      <c r="G4" s="13">
        <v>30</v>
      </c>
      <c r="H4" s="13">
        <v>3</v>
      </c>
      <c r="I4" s="13">
        <v>1.2</v>
      </c>
      <c r="J4" s="13">
        <v>0.9</v>
      </c>
      <c r="K4" s="13">
        <v>0.6</v>
      </c>
      <c r="L4" s="81">
        <f t="shared" si="1"/>
        <v>0.64800000000000002</v>
      </c>
      <c r="M4" s="13">
        <v>1.2579999999999999E-2</v>
      </c>
      <c r="N4" s="13">
        <f t="shared" si="2"/>
        <v>3.0125799999999998</v>
      </c>
      <c r="O4" s="14" t="s">
        <v>50</v>
      </c>
      <c r="P4" s="14" t="s">
        <v>64</v>
      </c>
      <c r="Q4" s="13" t="s">
        <v>61</v>
      </c>
      <c r="R4" s="15" t="s">
        <v>36</v>
      </c>
      <c r="S4" s="13">
        <v>20</v>
      </c>
      <c r="T4" s="13"/>
      <c r="U4" s="10">
        <v>0</v>
      </c>
      <c r="V4" s="10">
        <v>0</v>
      </c>
      <c r="W4" s="10">
        <v>0</v>
      </c>
      <c r="X4" s="10">
        <f t="shared" si="3"/>
        <v>0</v>
      </c>
      <c r="Y4" s="13"/>
      <c r="Z4" s="15"/>
      <c r="AA4" s="16"/>
      <c r="AB4" s="16"/>
      <c r="AC4" s="16"/>
      <c r="AD4" s="16"/>
      <c r="AE4" s="16"/>
      <c r="AF4" s="16"/>
      <c r="AG4" s="16"/>
      <c r="AH4" s="16"/>
      <c r="AI4" s="21">
        <v>43599</v>
      </c>
    </row>
    <row r="5" spans="1:35" x14ac:dyDescent="0.35">
      <c r="A5" s="11" t="s">
        <v>53</v>
      </c>
      <c r="B5" s="12" t="s">
        <v>56</v>
      </c>
      <c r="C5" s="22" t="s">
        <v>60</v>
      </c>
      <c r="D5" s="13" t="s">
        <v>29</v>
      </c>
      <c r="E5" s="13">
        <v>2000</v>
      </c>
      <c r="F5" s="13">
        <v>0.01</v>
      </c>
      <c r="G5" s="13">
        <v>15.4</v>
      </c>
      <c r="H5" s="13">
        <v>3</v>
      </c>
      <c r="I5" s="13">
        <v>0.6</v>
      </c>
      <c r="J5" s="13">
        <v>0.4</v>
      </c>
      <c r="K5" s="13">
        <v>0.2</v>
      </c>
      <c r="L5" s="81">
        <v>0</v>
      </c>
      <c r="M5" s="13">
        <v>1.259E-2</v>
      </c>
      <c r="N5" s="13">
        <f t="shared" si="2"/>
        <v>3.0125899999999999</v>
      </c>
      <c r="O5" s="14" t="s">
        <v>33</v>
      </c>
      <c r="P5" s="14" t="s">
        <v>48</v>
      </c>
      <c r="Q5" s="13" t="s">
        <v>62</v>
      </c>
      <c r="R5" s="15" t="s">
        <v>36</v>
      </c>
      <c r="S5" s="13">
        <v>15</v>
      </c>
      <c r="T5" s="13"/>
      <c r="U5" s="10">
        <v>0</v>
      </c>
      <c r="V5" s="10">
        <v>0</v>
      </c>
      <c r="W5" s="10">
        <v>0</v>
      </c>
      <c r="X5" s="10">
        <f t="shared" si="3"/>
        <v>0</v>
      </c>
      <c r="Y5" s="13"/>
      <c r="Z5" s="15"/>
      <c r="AA5" s="16"/>
      <c r="AB5" s="16"/>
      <c r="AC5" s="16"/>
      <c r="AD5" s="16"/>
      <c r="AE5" s="16"/>
      <c r="AF5" s="16"/>
      <c r="AG5" s="16"/>
      <c r="AH5" s="16"/>
      <c r="AI5" s="21">
        <v>43600</v>
      </c>
    </row>
    <row r="6" spans="1:35" x14ac:dyDescent="0.35">
      <c r="A6" s="11" t="s">
        <v>54</v>
      </c>
      <c r="B6" s="12" t="s">
        <v>57</v>
      </c>
      <c r="C6" s="22" t="s">
        <v>72</v>
      </c>
      <c r="D6" s="13" t="s">
        <v>29</v>
      </c>
      <c r="E6" s="13">
        <v>3000</v>
      </c>
      <c r="F6" s="13">
        <v>5.0000000000000001E-3</v>
      </c>
      <c r="G6" s="13">
        <v>25</v>
      </c>
      <c r="H6" s="13">
        <v>3</v>
      </c>
      <c r="I6" s="13">
        <v>0.5</v>
      </c>
      <c r="J6" s="13">
        <v>0.5</v>
      </c>
      <c r="K6" s="13">
        <v>0.3</v>
      </c>
      <c r="L6" s="81">
        <f t="shared" si="1"/>
        <v>7.4999999999999997E-2</v>
      </c>
      <c r="M6" s="13">
        <v>1.26E-2</v>
      </c>
      <c r="N6" s="13">
        <f t="shared" si="2"/>
        <v>3.0125999999999999</v>
      </c>
      <c r="O6" s="14" t="s">
        <v>79</v>
      </c>
      <c r="P6" s="14" t="s">
        <v>73</v>
      </c>
      <c r="Q6" s="13" t="s">
        <v>63</v>
      </c>
      <c r="R6" s="15" t="s">
        <v>36</v>
      </c>
      <c r="S6" s="13">
        <v>25</v>
      </c>
      <c r="T6" s="13"/>
      <c r="U6" s="10">
        <v>0</v>
      </c>
      <c r="V6" s="10">
        <v>0</v>
      </c>
      <c r="W6" s="10">
        <v>0</v>
      </c>
      <c r="X6" s="10">
        <f t="shared" si="3"/>
        <v>0</v>
      </c>
      <c r="Y6" s="13"/>
      <c r="Z6" s="15"/>
      <c r="AA6" s="16"/>
      <c r="AB6" s="16"/>
      <c r="AC6" s="16"/>
      <c r="AD6" s="16"/>
      <c r="AE6" s="16"/>
      <c r="AF6" s="16"/>
      <c r="AG6" s="16"/>
      <c r="AH6" s="16"/>
      <c r="AI6" s="21">
        <v>43601</v>
      </c>
    </row>
    <row r="7" spans="1:35" x14ac:dyDescent="0.35">
      <c r="C7" s="130" t="s">
        <v>84</v>
      </c>
    </row>
    <row r="8" spans="1:35" x14ac:dyDescent="0.35">
      <c r="C8" s="130" t="s">
        <v>87</v>
      </c>
    </row>
    <row r="9" spans="1:35" x14ac:dyDescent="0.35">
      <c r="C9" s="130" t="s">
        <v>88</v>
      </c>
    </row>
    <row r="10" spans="1:35" x14ac:dyDescent="0.35">
      <c r="C10" s="130" t="s">
        <v>89</v>
      </c>
    </row>
  </sheetData>
  <phoneticPr fontId="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H30"/>
  <sheetViews>
    <sheetView workbookViewId="0">
      <selection activeCell="B25" sqref="B25"/>
    </sheetView>
  </sheetViews>
  <sheetFormatPr baseColWidth="10" defaultRowHeight="14.5" x14ac:dyDescent="0.35"/>
  <cols>
    <col min="2" max="2" width="40.26953125" customWidth="1"/>
  </cols>
  <sheetData>
    <row r="1" ht="5.15" customHeight="1" x14ac:dyDescent="0.35"/>
    <row r="2" ht="5.15" customHeight="1" x14ac:dyDescent="0.35"/>
    <row r="3" ht="5.15" customHeight="1" x14ac:dyDescent="0.35"/>
    <row r="4" ht="5.15" customHeight="1" x14ac:dyDescent="0.35"/>
    <row r="5" ht="5.15" customHeight="1" x14ac:dyDescent="0.35"/>
    <row r="6" ht="5.15" customHeight="1" x14ac:dyDescent="0.35"/>
    <row r="7" ht="5.15" customHeight="1" x14ac:dyDescent="0.35"/>
    <row r="8" ht="5.15" customHeight="1" x14ac:dyDescent="0.35"/>
    <row r="9" ht="5.15" customHeight="1" x14ac:dyDescent="0.35"/>
    <row r="10" ht="5.15" customHeight="1" x14ac:dyDescent="0.35"/>
    <row r="11" ht="5.15" customHeight="1" x14ac:dyDescent="0.35"/>
    <row r="12" ht="5.15" customHeight="1" x14ac:dyDescent="0.35"/>
    <row r="13" ht="5.15" customHeight="1" x14ac:dyDescent="0.35"/>
    <row r="14" ht="5.15" customHeight="1" x14ac:dyDescent="0.35"/>
    <row r="15" ht="5.15" customHeight="1" x14ac:dyDescent="0.35"/>
    <row r="16" ht="5.15" customHeight="1" x14ac:dyDescent="0.35"/>
    <row r="17" spans="1:8" ht="5.15" customHeight="1" x14ac:dyDescent="0.35"/>
    <row r="18" spans="1:8" ht="5.15" customHeight="1" x14ac:dyDescent="0.35"/>
    <row r="19" spans="1:8" ht="5.15" customHeight="1" x14ac:dyDescent="0.35"/>
    <row r="20" spans="1:8" ht="5.15" customHeight="1" x14ac:dyDescent="0.35"/>
    <row r="21" spans="1:8" ht="5.15" customHeight="1" x14ac:dyDescent="0.35"/>
    <row r="22" spans="1:8" ht="5.15" customHeight="1" x14ac:dyDescent="0.35"/>
    <row r="23" spans="1:8" ht="5.15" customHeight="1" x14ac:dyDescent="0.35"/>
    <row r="24" spans="1:8" ht="5.15" customHeight="1" thickBot="1" x14ac:dyDescent="0.4"/>
    <row r="25" spans="1:8" ht="40" customHeight="1" thickTop="1" x14ac:dyDescent="0.35">
      <c r="A25" s="17" t="s">
        <v>33</v>
      </c>
      <c r="B25" s="18" t="s">
        <v>34</v>
      </c>
      <c r="C25" s="45"/>
      <c r="D25" s="46"/>
      <c r="E25" s="47"/>
      <c r="F25" s="46"/>
      <c r="G25" s="51"/>
      <c r="H25" s="53"/>
    </row>
    <row r="26" spans="1:8" ht="40" customHeight="1" x14ac:dyDescent="0.35">
      <c r="A26" s="19" t="s">
        <v>49</v>
      </c>
      <c r="B26" s="20" t="s">
        <v>70</v>
      </c>
      <c r="C26" s="41"/>
      <c r="D26" s="42"/>
      <c r="E26" s="43"/>
      <c r="F26" s="42"/>
      <c r="G26" s="44"/>
      <c r="H26" s="54"/>
    </row>
    <row r="27" spans="1:8" ht="40" customHeight="1" x14ac:dyDescent="0.35">
      <c r="A27" s="19" t="s">
        <v>50</v>
      </c>
      <c r="B27" s="20" t="s">
        <v>71</v>
      </c>
      <c r="C27" s="41"/>
      <c r="D27" s="42"/>
      <c r="E27" s="43"/>
      <c r="F27" s="42"/>
      <c r="G27" s="44"/>
      <c r="H27" s="54"/>
    </row>
    <row r="28" spans="1:8" ht="40" customHeight="1" x14ac:dyDescent="0.35">
      <c r="A28" s="19" t="s">
        <v>79</v>
      </c>
      <c r="B28" s="20" t="s">
        <v>68</v>
      </c>
      <c r="C28" s="41"/>
      <c r="D28" s="42"/>
      <c r="E28" s="43"/>
      <c r="F28" s="42"/>
      <c r="G28" s="44"/>
      <c r="H28" s="54"/>
    </row>
    <row r="29" spans="1:8" ht="40" customHeight="1" thickBot="1" x14ac:dyDescent="0.4">
      <c r="A29" s="56" t="s">
        <v>51</v>
      </c>
      <c r="B29" s="57" t="s">
        <v>69</v>
      </c>
      <c r="C29" s="48"/>
      <c r="D29" s="49"/>
      <c r="E29" s="50"/>
      <c r="F29" s="49"/>
      <c r="G29" s="52"/>
      <c r="H29" s="55"/>
    </row>
    <row r="30" spans="1:8" ht="15" thickTop="1" x14ac:dyDescent="0.3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Manifeste</vt:lpstr>
      <vt:lpstr>Données</vt:lpstr>
      <vt:lpstr>Codes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echbo</dc:creator>
  <cp:lastModifiedBy>jacques boisgontier</cp:lastModifiedBy>
  <cp:lastPrinted>2019-08-31T12:53:09Z</cp:lastPrinted>
  <dcterms:created xsi:type="dcterms:W3CDTF">2019-08-13T10:57:56Z</dcterms:created>
  <dcterms:modified xsi:type="dcterms:W3CDTF">2019-08-31T13:04:13Z</dcterms:modified>
</cp:coreProperties>
</file>