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0007533\Desktop\"/>
    </mc:Choice>
  </mc:AlternateContent>
  <bookViews>
    <workbookView xWindow="0" yWindow="0" windowWidth="23040" windowHeight="9384"/>
  </bookViews>
  <sheets>
    <sheet name="Planned W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5" i="1" l="1"/>
  <c r="J35" i="1" s="1"/>
  <c r="D35" i="1"/>
  <c r="K34" i="1"/>
  <c r="J34" i="1"/>
  <c r="J33" i="1"/>
  <c r="J32" i="1"/>
  <c r="J31" i="1"/>
  <c r="K30" i="1"/>
  <c r="J30" i="1"/>
  <c r="K29" i="1"/>
  <c r="J29" i="1"/>
  <c r="K28" i="1"/>
  <c r="J28" i="1"/>
  <c r="J27" i="1"/>
  <c r="J26" i="1"/>
  <c r="K25" i="1"/>
  <c r="J25" i="1"/>
  <c r="K24" i="1"/>
  <c r="J24" i="1"/>
  <c r="K23" i="1"/>
  <c r="J23" i="1"/>
  <c r="K22" i="1"/>
  <c r="J22" i="1"/>
  <c r="K21" i="1"/>
  <c r="J21" i="1"/>
  <c r="K20" i="1"/>
  <c r="J20" i="1"/>
  <c r="K19" i="1"/>
  <c r="J19" i="1"/>
  <c r="K18" i="1"/>
  <c r="J18" i="1"/>
  <c r="K17" i="1"/>
  <c r="J17" i="1"/>
  <c r="K16" i="1"/>
  <c r="J16" i="1"/>
  <c r="K15" i="1"/>
  <c r="J15" i="1"/>
  <c r="K14" i="1"/>
  <c r="J14" i="1"/>
  <c r="K13" i="1"/>
  <c r="J13" i="1"/>
  <c r="K12" i="1"/>
  <c r="J12" i="1"/>
  <c r="K11" i="1"/>
  <c r="J11" i="1"/>
  <c r="K10" i="1"/>
  <c r="J10" i="1"/>
  <c r="J9" i="1"/>
  <c r="K8" i="1"/>
  <c r="J8" i="1"/>
  <c r="K7" i="1"/>
  <c r="J7" i="1"/>
  <c r="J6" i="1"/>
  <c r="K5" i="1"/>
  <c r="J5" i="1"/>
  <c r="K4" i="1"/>
  <c r="J4" i="1"/>
  <c r="J3" i="1"/>
</calcChain>
</file>

<file path=xl/sharedStrings.xml><?xml version="1.0" encoding="utf-8"?>
<sst xmlns="http://schemas.openxmlformats.org/spreadsheetml/2006/main" count="153" uniqueCount="65">
  <si>
    <t>CW17</t>
  </si>
  <si>
    <t>CCP NAME</t>
  </si>
  <si>
    <t>ORDER</t>
  </si>
  <si>
    <t>ITEM</t>
  </si>
  <si>
    <t>QTY</t>
  </si>
  <si>
    <t>PRIO</t>
  </si>
  <si>
    <t>PNR</t>
  </si>
  <si>
    <t>Re forecasted shipment</t>
  </si>
  <si>
    <t>Qty shipped</t>
  </si>
  <si>
    <t>Shipping date</t>
  </si>
  <si>
    <t>OTD</t>
  </si>
  <si>
    <t>Statut</t>
  </si>
  <si>
    <t>Commentaires</t>
  </si>
  <si>
    <t>New shipping DD</t>
  </si>
  <si>
    <t>CÂBLE</t>
  </si>
  <si>
    <t>10</t>
  </si>
  <si>
    <t>RTN</t>
  </si>
  <si>
    <t>S9291306500000</t>
  </si>
  <si>
    <t>Manque données</t>
  </si>
  <si>
    <t>QR dénudage ok</t>
  </si>
  <si>
    <t>PLACARD SET 301VU</t>
  </si>
  <si>
    <t>CRIT</t>
  </si>
  <si>
    <t>D9251095400000</t>
  </si>
  <si>
    <t>Expédié le 23/04 - OTD à checker</t>
  </si>
  <si>
    <t>28339515</t>
  </si>
  <si>
    <t>D9550011700295</t>
  </si>
  <si>
    <t>Expédié le 23/04</t>
  </si>
  <si>
    <t>BUNDLE</t>
  </si>
  <si>
    <t>D9000095477995</t>
  </si>
  <si>
    <t>11</t>
  </si>
  <si>
    <t>Manque matière</t>
  </si>
  <si>
    <t>Bloquée (manque autosoudeur) - dépannage client qté 2 ?</t>
  </si>
  <si>
    <t>TBD</t>
  </si>
  <si>
    <t>CABLE COAXIAL</t>
  </si>
  <si>
    <t>S9110104500295</t>
  </si>
  <si>
    <t>Attente BL + EASA le 24/04</t>
  </si>
  <si>
    <t>Attente BL + EASA le 24/05</t>
  </si>
  <si>
    <t>Attente BL + EASA le 24/06</t>
  </si>
  <si>
    <t>Attente BL + EASA le 24/07</t>
  </si>
  <si>
    <t>Attente BL + EASA le 24/08</t>
  </si>
  <si>
    <t>Attente BL + EASA le 24/09</t>
  </si>
  <si>
    <t>Attente BL + EASA le 24/10</t>
  </si>
  <si>
    <t>Attente BL + EASA le 24/11</t>
  </si>
  <si>
    <t>Attente BL + EASA le 24/12</t>
  </si>
  <si>
    <t>Attente BL + EASA le 24/13</t>
  </si>
  <si>
    <t>Attente BL + EASA le 24/14</t>
  </si>
  <si>
    <t>Attente BL + EASA le 24/15</t>
  </si>
  <si>
    <t>Attente BL + EASA le 24/16</t>
  </si>
  <si>
    <t>Attente BL + EASA le 24/17</t>
  </si>
  <si>
    <t>Attente BL + EASA le 24/18</t>
  </si>
  <si>
    <t>PLACARD SET 500VU</t>
  </si>
  <si>
    <t>EXP</t>
  </si>
  <si>
    <t>D9251095600000</t>
  </si>
  <si>
    <t>Absence date LOB - À vérifier</t>
  </si>
  <si>
    <t>Expédié</t>
  </si>
  <si>
    <t>Date expédition à checker</t>
  </si>
  <si>
    <t>A95500435000AA</t>
  </si>
  <si>
    <t>Expédié LAB le 23/04 - To check JMA</t>
  </si>
  <si>
    <t>Earlier 23/04</t>
  </si>
  <si>
    <t>D9550010800996</t>
  </si>
  <si>
    <t>OK - Attente BL le 24/04/2020</t>
  </si>
  <si>
    <t>PROTECTION CAP</t>
  </si>
  <si>
    <t>F0003003000000</t>
  </si>
  <si>
    <t>OK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</si>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</sst>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b/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9" fontId="3" fillId="2" borderId="2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49" fontId="4" fillId="0" borderId="5" xfId="0" applyNumberFormat="1" applyFont="1" applyFill="1" applyBorder="1" applyAlignment="1">
      <alignment horizontal="center" vertical="center"/>
    </xf>
    <xf numFmtId="1" fontId="4" fillId="0" borderId="5" xfId="0" applyNumberFormat="1" applyFont="1" applyFill="1" applyBorder="1" applyAlignment="1">
      <alignment horizontal="center" vertical="center"/>
    </xf>
    <xf numFmtId="1" fontId="4" fillId="0" borderId="4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horizontal="center" vertical="center"/>
    </xf>
    <xf numFmtId="9" fontId="4" fillId="0" borderId="5" xfId="0" applyNumberFormat="1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49" fontId="4" fillId="0" borderId="8" xfId="0" applyNumberFormat="1" applyFont="1" applyFill="1" applyBorder="1" applyAlignment="1">
      <alignment horizontal="center" vertical="center"/>
    </xf>
    <xf numFmtId="1" fontId="4" fillId="0" borderId="8" xfId="0" applyNumberFormat="1" applyFont="1" applyFill="1" applyBorder="1" applyAlignment="1">
      <alignment horizontal="center" vertical="center"/>
    </xf>
    <xf numFmtId="1" fontId="4" fillId="0" borderId="7" xfId="0" applyNumberFormat="1" applyFont="1" applyFill="1" applyBorder="1" applyAlignment="1">
      <alignment horizontal="center" vertical="center"/>
    </xf>
    <xf numFmtId="14" fontId="4" fillId="0" borderId="7" xfId="0" applyNumberFormat="1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center" vertical="center"/>
    </xf>
    <xf numFmtId="9" fontId="4" fillId="0" borderId="8" xfId="0" applyNumberFormat="1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49" fontId="5" fillId="0" borderId="5" xfId="0" applyNumberFormat="1" applyFont="1" applyFill="1" applyBorder="1" applyAlignment="1">
      <alignment horizontal="center" vertical="center"/>
    </xf>
    <xf numFmtId="1" fontId="5" fillId="0" borderId="5" xfId="0" applyNumberFormat="1" applyFont="1" applyFill="1" applyBorder="1" applyAlignment="1">
      <alignment horizontal="center" vertical="center"/>
    </xf>
    <xf numFmtId="1" fontId="5" fillId="0" borderId="4" xfId="0" applyNumberFormat="1" applyFon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9" fontId="5" fillId="0" borderId="5" xfId="0" applyNumberFormat="1" applyFont="1" applyFill="1" applyBorder="1" applyAlignment="1">
      <alignment horizontal="center" vertical="center"/>
    </xf>
    <xf numFmtId="9" fontId="1" fillId="0" borderId="6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>
      <alignment horizontal="center" vertical="center"/>
    </xf>
    <xf numFmtId="1" fontId="5" fillId="0" borderId="8" xfId="0" applyNumberFormat="1" applyFont="1" applyFill="1" applyBorder="1" applyAlignment="1">
      <alignment horizontal="center" vertical="center"/>
    </xf>
    <xf numFmtId="1" fontId="5" fillId="0" borderId="7" xfId="0" applyNumberFormat="1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9" fontId="5" fillId="0" borderId="8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darkDown">
          <fgColor auto="1"/>
          <bgColor auto="1"/>
        </patternFill>
      </fill>
      <border>
        <vertical/>
        <horizontal/>
      </border>
    </dxf>
    <dxf>
      <font>
        <color theme="0" tint="-0.14996795556505021"/>
      </font>
      <fill>
        <patternFill>
          <bgColor theme="0" tint="-0.24994659260841701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M35" totalsRowCount="1" headerRowDxfId="31" dataDxfId="30" totalsRowDxfId="29" headerRowBorderDxfId="27" tableBorderDxfId="28" totalsRowBorderDxfId="26">
  <autoFilter ref="A2:M34"/>
  <tableColumns count="13">
    <tableColumn id="1" name="CCP NAME" totalsRowLabel="Total" dataDxfId="24" totalsRowDxfId="25"/>
    <tableColumn id="2" name="ORDER" dataDxfId="22" totalsRowDxfId="23"/>
    <tableColumn id="3" name="ITEM" dataDxfId="20" totalsRowDxfId="21"/>
    <tableColumn id="4" name="QTY" totalsRowFunction="sum" dataDxfId="18" totalsRowDxfId="19"/>
    <tableColumn id="10" name="PRIO" dataDxfId="16" totalsRowDxfId="17"/>
    <tableColumn id="7" name="PNR" dataDxfId="14" totalsRowDxfId="15"/>
    <tableColumn id="11" name="Re forecasted shipment" dataDxfId="12" totalsRowDxfId="13"/>
    <tableColumn id="8" name="Qty shipped" totalsRowFunction="sum" dataDxfId="10" totalsRowDxfId="11"/>
    <tableColumn id="13" name="Shipping date" dataDxfId="8" totalsRowDxfId="9"/>
    <tableColumn id="9" name="OTD" totalsRowFunction="custom" dataDxfId="6" totalsRowDxfId="7">
      <calculatedColumnFormula>IF(Tableau1[[#This Row],[Shipping date]]&lt;=Tableau1[[#This Row],[Re forecasted shipment]],100%,0%)</calculatedColumnFormula>
      <totalsRowFormula>Tableau1[[#Totals],[Qty shipped]]/Tableau1[[#Totals],[QTY]]</totalsRowFormula>
    </tableColumn>
    <tableColumn id="5" name="Statut" dataDxfId="4" totalsRowDxfId="5">
      <calculatedColumnFormula>IF(Tableau1[[#This Row],[QTY]]=Tableau1[[#This Row],[Qty shipped]],"Expédié","")</calculatedColumnFormula>
    </tableColumn>
    <tableColumn id="12" name="Commentaires" dataDxfId="2" totalsRowDxfId="3"/>
    <tableColumn id="6" name="New shipping DD" dataDxfId="0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C1" workbookViewId="0">
      <selection activeCell="G6" sqref="G6"/>
    </sheetView>
  </sheetViews>
  <sheetFormatPr baseColWidth="10" defaultRowHeight="14.4" x14ac:dyDescent="0.3"/>
  <cols>
    <col min="1" max="1" width="27" style="2" customWidth="1"/>
    <col min="2" max="2" width="16.77734375" style="2" customWidth="1"/>
    <col min="3" max="3" width="7.21875" style="2" customWidth="1"/>
    <col min="4" max="4" width="6.44140625" style="2" customWidth="1"/>
    <col min="5" max="5" width="7.77734375" style="2" customWidth="1"/>
    <col min="6" max="6" width="20.109375" style="2" customWidth="1"/>
    <col min="7" max="7" width="26.109375" style="3" customWidth="1"/>
    <col min="8" max="8" width="16" style="4" customWidth="1"/>
    <col min="9" max="9" width="16" style="3" customWidth="1"/>
    <col min="10" max="10" width="9.77734375" style="5" customWidth="1"/>
    <col min="11" max="11" width="22.6640625" style="2" customWidth="1"/>
    <col min="12" max="12" width="48.77734375" style="2" customWidth="1"/>
    <col min="13" max="13" width="20.5546875" style="5" customWidth="1"/>
    <col min="14" max="14" width="20.109375" style="2" customWidth="1"/>
    <col min="15" max="15" width="21.109375" style="2" customWidth="1"/>
    <col min="16" max="16384" width="11.5546875" style="2"/>
  </cols>
  <sheetData>
    <row r="1" spans="1:13" ht="19.8" x14ac:dyDescent="0.3">
      <c r="A1" s="1" t="s">
        <v>0</v>
      </c>
      <c r="M1" s="2"/>
    </row>
    <row r="2" spans="1:13" ht="15.6" x14ac:dyDescent="0.3">
      <c r="A2" s="6" t="s">
        <v>1</v>
      </c>
      <c r="B2" s="7" t="s">
        <v>2</v>
      </c>
      <c r="C2" s="8" t="s">
        <v>3</v>
      </c>
      <c r="D2" s="8" t="s">
        <v>4</v>
      </c>
      <c r="E2" s="9" t="s">
        <v>5</v>
      </c>
      <c r="F2" s="6" t="s">
        <v>6</v>
      </c>
      <c r="G2" s="10" t="s">
        <v>7</v>
      </c>
      <c r="H2" s="11" t="s">
        <v>8</v>
      </c>
      <c r="I2" s="12" t="s">
        <v>9</v>
      </c>
      <c r="J2" s="13" t="s">
        <v>10</v>
      </c>
      <c r="K2" s="14" t="s">
        <v>11</v>
      </c>
      <c r="L2" s="15" t="s">
        <v>12</v>
      </c>
      <c r="M2" s="15" t="s">
        <v>13</v>
      </c>
    </row>
    <row r="3" spans="1:13" ht="15.6" x14ac:dyDescent="0.3">
      <c r="A3" s="16" t="s">
        <v>14</v>
      </c>
      <c r="B3" s="17">
        <v>4900040461</v>
      </c>
      <c r="C3" s="18" t="s">
        <v>15</v>
      </c>
      <c r="D3" s="18">
        <v>1</v>
      </c>
      <c r="E3" s="19" t="s">
        <v>16</v>
      </c>
      <c r="F3" s="16" t="s">
        <v>17</v>
      </c>
      <c r="G3" s="20">
        <v>43941</v>
      </c>
      <c r="H3" s="18">
        <v>0</v>
      </c>
      <c r="I3" s="21"/>
      <c r="J3" s="22">
        <f>IF(Tableau1[[#This Row],[Shipping date]]&lt;=Tableau1[[#This Row],[Re forecasted shipment]],100%,0%)</f>
        <v>1</v>
      </c>
      <c r="K3" s="23" t="s">
        <v>18</v>
      </c>
      <c r="L3" s="24" t="s">
        <v>19</v>
      </c>
      <c r="M3" s="25">
        <v>43945</v>
      </c>
    </row>
    <row r="4" spans="1:13" ht="15.6" x14ac:dyDescent="0.3">
      <c r="A4" s="16" t="s">
        <v>20</v>
      </c>
      <c r="B4" s="26">
        <v>28442798</v>
      </c>
      <c r="C4" s="18">
        <v>10</v>
      </c>
      <c r="D4" s="18">
        <v>1</v>
      </c>
      <c r="E4" s="19" t="s">
        <v>21</v>
      </c>
      <c r="F4" s="16" t="s">
        <v>22</v>
      </c>
      <c r="G4" s="20">
        <v>43942</v>
      </c>
      <c r="H4" s="18">
        <v>1</v>
      </c>
      <c r="I4" s="21">
        <v>43944</v>
      </c>
      <c r="J4" s="22">
        <f>IF(Tableau1[[#This Row],[Shipping date]]&lt;=Tableau1[[#This Row],[Re forecasted shipment]],100%,0%)</f>
        <v>0</v>
      </c>
      <c r="K4" s="23" t="str">
        <f>IF(Tableau1[[#This Row],[QTY]]=Tableau1[[#This Row],[Qty shipped]],"Expédié","")</f>
        <v>Expédié</v>
      </c>
      <c r="L4" s="24" t="s">
        <v>23</v>
      </c>
      <c r="M4" s="27"/>
    </row>
    <row r="5" spans="1:13" ht="15.6" x14ac:dyDescent="0.3">
      <c r="A5" s="16">
        <v>117</v>
      </c>
      <c r="B5" s="17" t="s">
        <v>24</v>
      </c>
      <c r="C5" s="18" t="s">
        <v>15</v>
      </c>
      <c r="D5" s="18">
        <v>1</v>
      </c>
      <c r="E5" s="19" t="s">
        <v>16</v>
      </c>
      <c r="F5" s="16" t="s">
        <v>25</v>
      </c>
      <c r="G5" s="20">
        <v>43942</v>
      </c>
      <c r="H5" s="18">
        <v>1</v>
      </c>
      <c r="I5" s="21">
        <v>43944</v>
      </c>
      <c r="J5" s="22">
        <f>IF(Tableau1[[#This Row],[Shipping date]]&lt;=Tableau1[[#This Row],[Re forecasted shipment]],100%,0%)</f>
        <v>0</v>
      </c>
      <c r="K5" s="23" t="str">
        <f>IF(Tableau1[[#This Row],[QTY]]=Tableau1[[#This Row],[Qty shipped]],"Expédié","")</f>
        <v>Expédié</v>
      </c>
      <c r="L5" s="24" t="s">
        <v>26</v>
      </c>
      <c r="M5" s="27"/>
    </row>
    <row r="6" spans="1:13" ht="15.6" x14ac:dyDescent="0.3">
      <c r="A6" s="16" t="s">
        <v>14</v>
      </c>
      <c r="B6" s="17">
        <v>4900040511</v>
      </c>
      <c r="C6" s="18">
        <v>10</v>
      </c>
      <c r="D6" s="18">
        <v>2</v>
      </c>
      <c r="E6" s="19" t="s">
        <v>16</v>
      </c>
      <c r="F6" s="16" t="s">
        <v>17</v>
      </c>
      <c r="G6" s="20">
        <v>43942</v>
      </c>
      <c r="H6" s="18">
        <v>0</v>
      </c>
      <c r="I6" s="21"/>
      <c r="J6" s="22">
        <f>IF(Tableau1[[#This Row],[Shipping date]]&lt;=Tableau1[[#This Row],[Re forecasted shipment]],100%,0%)</f>
        <v>1</v>
      </c>
      <c r="K6" s="23" t="s">
        <v>18</v>
      </c>
      <c r="L6" s="24" t="s">
        <v>19</v>
      </c>
      <c r="M6" s="25">
        <v>43945</v>
      </c>
    </row>
    <row r="7" spans="1:13" ht="15.6" x14ac:dyDescent="0.3">
      <c r="A7" s="28" t="s">
        <v>27</v>
      </c>
      <c r="B7" s="26">
        <v>28397010</v>
      </c>
      <c r="C7" s="18" t="s">
        <v>15</v>
      </c>
      <c r="D7" s="18">
        <v>1</v>
      </c>
      <c r="E7" s="19" t="s">
        <v>16</v>
      </c>
      <c r="F7" s="28" t="s">
        <v>28</v>
      </c>
      <c r="G7" s="20">
        <v>43943</v>
      </c>
      <c r="H7" s="18">
        <v>1</v>
      </c>
      <c r="I7" s="21">
        <v>43944</v>
      </c>
      <c r="J7" s="22">
        <f>IF(Tableau1[[#This Row],[Shipping date]]&lt;=Tableau1[[#This Row],[Re forecasted shipment]],100%,0%)</f>
        <v>0</v>
      </c>
      <c r="K7" s="23" t="str">
        <f>IF(Tableau1[[#This Row],[QTY]]=Tableau1[[#This Row],[Qty shipped]],"Expédié","")</f>
        <v>Expédié</v>
      </c>
      <c r="L7" s="24" t="s">
        <v>26</v>
      </c>
      <c r="M7" s="25"/>
    </row>
    <row r="8" spans="1:13" ht="15.6" x14ac:dyDescent="0.3">
      <c r="A8" s="28" t="s">
        <v>27</v>
      </c>
      <c r="B8" s="26">
        <v>28397010</v>
      </c>
      <c r="C8" s="18" t="s">
        <v>29</v>
      </c>
      <c r="D8" s="18">
        <v>1</v>
      </c>
      <c r="E8" s="19" t="s">
        <v>16</v>
      </c>
      <c r="F8" s="28" t="s">
        <v>28</v>
      </c>
      <c r="G8" s="20">
        <v>43943</v>
      </c>
      <c r="H8" s="18">
        <v>1</v>
      </c>
      <c r="I8" s="21">
        <v>43944</v>
      </c>
      <c r="J8" s="22">
        <f>IF(Tableau1[[#This Row],[Shipping date]]&lt;=Tableau1[[#This Row],[Re forecasted shipment]],100%,0%)</f>
        <v>0</v>
      </c>
      <c r="K8" s="23" t="str">
        <f>IF(Tableau1[[#This Row],[QTY]]=Tableau1[[#This Row],[Qty shipped]],"Expédié","")</f>
        <v>Expédié</v>
      </c>
      <c r="L8" s="24"/>
      <c r="M8" s="25"/>
    </row>
    <row r="9" spans="1:13" ht="15.6" x14ac:dyDescent="0.3">
      <c r="A9" s="28" t="s">
        <v>14</v>
      </c>
      <c r="B9" s="26">
        <v>4900040311</v>
      </c>
      <c r="C9" s="18" t="s">
        <v>15</v>
      </c>
      <c r="D9" s="18">
        <v>1</v>
      </c>
      <c r="E9" s="19" t="s">
        <v>16</v>
      </c>
      <c r="F9" s="28" t="s">
        <v>17</v>
      </c>
      <c r="G9" s="20">
        <v>43943</v>
      </c>
      <c r="H9" s="18">
        <v>0</v>
      </c>
      <c r="I9" s="21"/>
      <c r="J9" s="22">
        <f>IF(Tableau1[[#This Row],[Shipping date]]&lt;=Tableau1[[#This Row],[Re forecasted shipment]],100%,0%)</f>
        <v>1</v>
      </c>
      <c r="K9" s="23" t="s">
        <v>30</v>
      </c>
      <c r="L9" s="24" t="s">
        <v>31</v>
      </c>
      <c r="M9" s="25" t="s">
        <v>32</v>
      </c>
    </row>
    <row r="10" spans="1:13" ht="15.6" x14ac:dyDescent="0.3">
      <c r="A10" s="28" t="s">
        <v>33</v>
      </c>
      <c r="B10" s="26">
        <v>4900040800</v>
      </c>
      <c r="C10" s="18">
        <v>1</v>
      </c>
      <c r="D10" s="18">
        <v>1</v>
      </c>
      <c r="E10" s="19" t="s">
        <v>16</v>
      </c>
      <c r="F10" s="28" t="s">
        <v>34</v>
      </c>
      <c r="G10" s="20">
        <v>43944</v>
      </c>
      <c r="H10" s="18">
        <v>0</v>
      </c>
      <c r="I10" s="21"/>
      <c r="J10" s="22">
        <f>IF(Tableau1[[#This Row],[Shipping date]]&lt;=Tableau1[[#This Row],[Re forecasted shipment]],100%,0%)</f>
        <v>1</v>
      </c>
      <c r="K10" s="23" t="str">
        <f>IF(Tableau1[[#This Row],[QTY]]=Tableau1[[#This Row],[Qty shipped]],"Expédié","")</f>
        <v/>
      </c>
      <c r="L10" s="24" t="s">
        <v>35</v>
      </c>
      <c r="M10" s="25">
        <v>43948</v>
      </c>
    </row>
    <row r="11" spans="1:13" ht="15.6" x14ac:dyDescent="0.3">
      <c r="A11" s="28" t="s">
        <v>33</v>
      </c>
      <c r="B11" s="26">
        <v>4900040800</v>
      </c>
      <c r="C11" s="18">
        <v>2</v>
      </c>
      <c r="D11" s="18">
        <v>1</v>
      </c>
      <c r="E11" s="19" t="s">
        <v>16</v>
      </c>
      <c r="F11" s="28" t="s">
        <v>34</v>
      </c>
      <c r="G11" s="20">
        <v>43944</v>
      </c>
      <c r="H11" s="18">
        <v>0</v>
      </c>
      <c r="I11" s="21"/>
      <c r="J11" s="22">
        <f>IF(Tableau1[[#This Row],[Shipping date]]&lt;=Tableau1[[#This Row],[Re forecasted shipment]],100%,0%)</f>
        <v>1</v>
      </c>
      <c r="K11" s="23" t="str">
        <f>IF(Tableau1[[#This Row],[QTY]]=Tableau1[[#This Row],[Qty shipped]],"Expédié","")</f>
        <v/>
      </c>
      <c r="L11" s="24" t="s">
        <v>36</v>
      </c>
      <c r="M11" s="25">
        <v>43948</v>
      </c>
    </row>
    <row r="12" spans="1:13" ht="15.6" x14ac:dyDescent="0.3">
      <c r="A12" s="28" t="s">
        <v>33</v>
      </c>
      <c r="B12" s="26">
        <v>4900040800</v>
      </c>
      <c r="C12" s="18">
        <v>3</v>
      </c>
      <c r="D12" s="18">
        <v>1</v>
      </c>
      <c r="E12" s="19" t="s">
        <v>16</v>
      </c>
      <c r="F12" s="28" t="s">
        <v>34</v>
      </c>
      <c r="G12" s="20">
        <v>43944</v>
      </c>
      <c r="H12" s="18">
        <v>0</v>
      </c>
      <c r="I12" s="21"/>
      <c r="J12" s="22">
        <f>IF(Tableau1[[#This Row],[Shipping date]]&lt;=Tableau1[[#This Row],[Re forecasted shipment]],100%,0%)</f>
        <v>1</v>
      </c>
      <c r="K12" s="23" t="str">
        <f>IF(Tableau1[[#This Row],[QTY]]=Tableau1[[#This Row],[Qty shipped]],"Expédié","")</f>
        <v/>
      </c>
      <c r="L12" s="24" t="s">
        <v>37</v>
      </c>
      <c r="M12" s="25">
        <v>43948</v>
      </c>
    </row>
    <row r="13" spans="1:13" ht="15.6" x14ac:dyDescent="0.3">
      <c r="A13" s="28" t="s">
        <v>33</v>
      </c>
      <c r="B13" s="26">
        <v>4900040800</v>
      </c>
      <c r="C13" s="18">
        <v>4</v>
      </c>
      <c r="D13" s="18">
        <v>1</v>
      </c>
      <c r="E13" s="19" t="s">
        <v>16</v>
      </c>
      <c r="F13" s="28" t="s">
        <v>34</v>
      </c>
      <c r="G13" s="20">
        <v>43944</v>
      </c>
      <c r="H13" s="18">
        <v>0</v>
      </c>
      <c r="I13" s="21"/>
      <c r="J13" s="22">
        <f>IF(Tableau1[[#This Row],[Shipping date]]&lt;=Tableau1[[#This Row],[Re forecasted shipment]],100%,0%)</f>
        <v>1</v>
      </c>
      <c r="K13" s="23" t="str">
        <f>IF(Tableau1[[#This Row],[QTY]]=Tableau1[[#This Row],[Qty shipped]],"Expédié","")</f>
        <v/>
      </c>
      <c r="L13" s="24" t="s">
        <v>38</v>
      </c>
      <c r="M13" s="25">
        <v>43948</v>
      </c>
    </row>
    <row r="14" spans="1:13" ht="15.6" x14ac:dyDescent="0.3">
      <c r="A14" s="28" t="s">
        <v>33</v>
      </c>
      <c r="B14" s="26">
        <v>4900040800</v>
      </c>
      <c r="C14" s="18">
        <v>5</v>
      </c>
      <c r="D14" s="18">
        <v>1</v>
      </c>
      <c r="E14" s="19" t="s">
        <v>16</v>
      </c>
      <c r="F14" s="28" t="s">
        <v>34</v>
      </c>
      <c r="G14" s="20">
        <v>43944</v>
      </c>
      <c r="H14" s="18">
        <v>0</v>
      </c>
      <c r="I14" s="21"/>
      <c r="J14" s="22">
        <f>IF(Tableau1[[#This Row],[Shipping date]]&lt;=Tableau1[[#This Row],[Re forecasted shipment]],100%,0%)</f>
        <v>1</v>
      </c>
      <c r="K14" s="23" t="str">
        <f>IF(Tableau1[[#This Row],[QTY]]=Tableau1[[#This Row],[Qty shipped]],"Expédié","")</f>
        <v/>
      </c>
      <c r="L14" s="24" t="s">
        <v>39</v>
      </c>
      <c r="M14" s="25">
        <v>43948</v>
      </c>
    </row>
    <row r="15" spans="1:13" ht="15.6" x14ac:dyDescent="0.3">
      <c r="A15" s="28" t="s">
        <v>33</v>
      </c>
      <c r="B15" s="26">
        <v>4900040800</v>
      </c>
      <c r="C15" s="18">
        <v>6</v>
      </c>
      <c r="D15" s="18">
        <v>1</v>
      </c>
      <c r="E15" s="19" t="s">
        <v>16</v>
      </c>
      <c r="F15" s="28" t="s">
        <v>34</v>
      </c>
      <c r="G15" s="20">
        <v>43944</v>
      </c>
      <c r="H15" s="18">
        <v>0</v>
      </c>
      <c r="I15" s="21"/>
      <c r="J15" s="22">
        <f>IF(Tableau1[[#This Row],[Shipping date]]&lt;=Tableau1[[#This Row],[Re forecasted shipment]],100%,0%)</f>
        <v>1</v>
      </c>
      <c r="K15" s="23" t="str">
        <f>IF(Tableau1[[#This Row],[QTY]]=Tableau1[[#This Row],[Qty shipped]],"Expédié","")</f>
        <v/>
      </c>
      <c r="L15" s="24" t="s">
        <v>40</v>
      </c>
      <c r="M15" s="25">
        <v>43948</v>
      </c>
    </row>
    <row r="16" spans="1:13" ht="15.6" x14ac:dyDescent="0.3">
      <c r="A16" s="16" t="s">
        <v>33</v>
      </c>
      <c r="B16" s="26">
        <v>4900040800</v>
      </c>
      <c r="C16" s="18">
        <v>7</v>
      </c>
      <c r="D16" s="18">
        <v>1</v>
      </c>
      <c r="E16" s="19" t="s">
        <v>16</v>
      </c>
      <c r="F16" s="16" t="s">
        <v>34</v>
      </c>
      <c r="G16" s="20">
        <v>43944</v>
      </c>
      <c r="H16" s="18">
        <v>0</v>
      </c>
      <c r="I16" s="21"/>
      <c r="J16" s="22">
        <f>IF(Tableau1[[#This Row],[Shipping date]]&lt;=Tableau1[[#This Row],[Re forecasted shipment]],100%,0%)</f>
        <v>1</v>
      </c>
      <c r="K16" s="23" t="str">
        <f>IF(Tableau1[[#This Row],[QTY]]=Tableau1[[#This Row],[Qty shipped]],"Expédié","")</f>
        <v/>
      </c>
      <c r="L16" s="24" t="s">
        <v>41</v>
      </c>
      <c r="M16" s="25">
        <v>43948</v>
      </c>
    </row>
    <row r="17" spans="1:13" ht="15.6" x14ac:dyDescent="0.3">
      <c r="A17" s="16" t="s">
        <v>33</v>
      </c>
      <c r="B17" s="17">
        <v>4900040800</v>
      </c>
      <c r="C17" s="18">
        <v>8</v>
      </c>
      <c r="D17" s="18">
        <v>1</v>
      </c>
      <c r="E17" s="19" t="s">
        <v>16</v>
      </c>
      <c r="F17" s="16" t="s">
        <v>34</v>
      </c>
      <c r="G17" s="20">
        <v>43944</v>
      </c>
      <c r="H17" s="18">
        <v>0</v>
      </c>
      <c r="I17" s="21"/>
      <c r="J17" s="22">
        <f>IF(Tableau1[[#This Row],[Shipping date]]&lt;=Tableau1[[#This Row],[Re forecasted shipment]],100%,0%)</f>
        <v>1</v>
      </c>
      <c r="K17" s="23" t="str">
        <f>IF(Tableau1[[#This Row],[QTY]]=Tableau1[[#This Row],[Qty shipped]],"Expédié","")</f>
        <v/>
      </c>
      <c r="L17" s="24" t="s">
        <v>42</v>
      </c>
      <c r="M17" s="25">
        <v>43948</v>
      </c>
    </row>
    <row r="18" spans="1:13" ht="15.6" x14ac:dyDescent="0.3">
      <c r="A18" s="16" t="s">
        <v>33</v>
      </c>
      <c r="B18" s="17">
        <v>4900040800</v>
      </c>
      <c r="C18" s="18">
        <v>9</v>
      </c>
      <c r="D18" s="18">
        <v>1</v>
      </c>
      <c r="E18" s="19" t="s">
        <v>16</v>
      </c>
      <c r="F18" s="16" t="s">
        <v>34</v>
      </c>
      <c r="G18" s="20">
        <v>43944</v>
      </c>
      <c r="H18" s="18">
        <v>0</v>
      </c>
      <c r="I18" s="21"/>
      <c r="J18" s="22">
        <f>IF(Tableau1[[#This Row],[Shipping date]]&lt;=Tableau1[[#This Row],[Re forecasted shipment]],100%,0%)</f>
        <v>1</v>
      </c>
      <c r="K18" s="23" t="str">
        <f>IF(Tableau1[[#This Row],[QTY]]=Tableau1[[#This Row],[Qty shipped]],"Expédié","")</f>
        <v/>
      </c>
      <c r="L18" s="24" t="s">
        <v>43</v>
      </c>
      <c r="M18" s="25">
        <v>43948</v>
      </c>
    </row>
    <row r="19" spans="1:13" ht="15.6" x14ac:dyDescent="0.3">
      <c r="A19" s="16" t="s">
        <v>33</v>
      </c>
      <c r="B19" s="17">
        <v>4900040800</v>
      </c>
      <c r="C19" s="18">
        <v>10</v>
      </c>
      <c r="D19" s="18">
        <v>1</v>
      </c>
      <c r="E19" s="19" t="s">
        <v>16</v>
      </c>
      <c r="F19" s="16" t="s">
        <v>34</v>
      </c>
      <c r="G19" s="20">
        <v>43944</v>
      </c>
      <c r="H19" s="18">
        <v>0</v>
      </c>
      <c r="I19" s="21"/>
      <c r="J19" s="22">
        <f>IF(Tableau1[[#This Row],[Shipping date]]&lt;=Tableau1[[#This Row],[Re forecasted shipment]],100%,0%)</f>
        <v>1</v>
      </c>
      <c r="K19" s="23" t="str">
        <f>IF(Tableau1[[#This Row],[QTY]]=Tableau1[[#This Row],[Qty shipped]],"Expédié","")</f>
        <v/>
      </c>
      <c r="L19" s="24" t="s">
        <v>44</v>
      </c>
      <c r="M19" s="25">
        <v>43948</v>
      </c>
    </row>
    <row r="20" spans="1:13" ht="15.6" x14ac:dyDescent="0.3">
      <c r="A20" s="16" t="s">
        <v>33</v>
      </c>
      <c r="B20" s="17">
        <v>4900040800</v>
      </c>
      <c r="C20" s="18">
        <v>11</v>
      </c>
      <c r="D20" s="18">
        <v>1</v>
      </c>
      <c r="E20" s="19" t="s">
        <v>16</v>
      </c>
      <c r="F20" s="16" t="s">
        <v>34</v>
      </c>
      <c r="G20" s="20">
        <v>43944</v>
      </c>
      <c r="H20" s="18">
        <v>0</v>
      </c>
      <c r="I20" s="21"/>
      <c r="J20" s="22">
        <f>IF(Tableau1[[#This Row],[Shipping date]]&lt;=Tableau1[[#This Row],[Re forecasted shipment]],100%,0%)</f>
        <v>1</v>
      </c>
      <c r="K20" s="23" t="str">
        <f>IF(Tableau1[[#This Row],[QTY]]=Tableau1[[#This Row],[Qty shipped]],"Expédié","")</f>
        <v/>
      </c>
      <c r="L20" s="24" t="s">
        <v>45</v>
      </c>
      <c r="M20" s="25">
        <v>43948</v>
      </c>
    </row>
    <row r="21" spans="1:13" ht="15.6" x14ac:dyDescent="0.3">
      <c r="A21" s="16" t="s">
        <v>33</v>
      </c>
      <c r="B21" s="17">
        <v>4900040800</v>
      </c>
      <c r="C21" s="18">
        <v>12</v>
      </c>
      <c r="D21" s="18">
        <v>1</v>
      </c>
      <c r="E21" s="19" t="s">
        <v>16</v>
      </c>
      <c r="F21" s="16" t="s">
        <v>34</v>
      </c>
      <c r="G21" s="20">
        <v>43944</v>
      </c>
      <c r="H21" s="18">
        <v>0</v>
      </c>
      <c r="I21" s="21"/>
      <c r="J21" s="22">
        <f>IF(Tableau1[[#This Row],[Shipping date]]&lt;=Tableau1[[#This Row],[Re forecasted shipment]],100%,0%)</f>
        <v>1</v>
      </c>
      <c r="K21" s="23" t="str">
        <f>IF(Tableau1[[#This Row],[QTY]]=Tableau1[[#This Row],[Qty shipped]],"Expédié","")</f>
        <v/>
      </c>
      <c r="L21" s="24" t="s">
        <v>46</v>
      </c>
      <c r="M21" s="25">
        <v>43948</v>
      </c>
    </row>
    <row r="22" spans="1:13" ht="15.6" x14ac:dyDescent="0.3">
      <c r="A22" s="16" t="s">
        <v>33</v>
      </c>
      <c r="B22" s="17">
        <v>4900040800</v>
      </c>
      <c r="C22" s="18">
        <v>13</v>
      </c>
      <c r="D22" s="18">
        <v>1</v>
      </c>
      <c r="E22" s="19" t="s">
        <v>16</v>
      </c>
      <c r="F22" s="16" t="s">
        <v>34</v>
      </c>
      <c r="G22" s="20">
        <v>43944</v>
      </c>
      <c r="H22" s="18">
        <v>0</v>
      </c>
      <c r="I22" s="21"/>
      <c r="J22" s="22">
        <f>IF(Tableau1[[#This Row],[Shipping date]]&lt;=Tableau1[[#This Row],[Re forecasted shipment]],100%,0%)</f>
        <v>1</v>
      </c>
      <c r="K22" s="23" t="str">
        <f>IF(Tableau1[[#This Row],[QTY]]=Tableau1[[#This Row],[Qty shipped]],"Expédié","")</f>
        <v/>
      </c>
      <c r="L22" s="24" t="s">
        <v>47</v>
      </c>
      <c r="M22" s="25">
        <v>43948</v>
      </c>
    </row>
    <row r="23" spans="1:13" ht="15.6" x14ac:dyDescent="0.3">
      <c r="A23" s="16" t="s">
        <v>33</v>
      </c>
      <c r="B23" s="17">
        <v>4900040800</v>
      </c>
      <c r="C23" s="18">
        <v>14</v>
      </c>
      <c r="D23" s="18">
        <v>1</v>
      </c>
      <c r="E23" s="19" t="s">
        <v>16</v>
      </c>
      <c r="F23" s="16" t="s">
        <v>34</v>
      </c>
      <c r="G23" s="20">
        <v>43944</v>
      </c>
      <c r="H23" s="18">
        <v>0</v>
      </c>
      <c r="I23" s="21"/>
      <c r="J23" s="22">
        <f>IF(Tableau1[[#This Row],[Shipping date]]&lt;=Tableau1[[#This Row],[Re forecasted shipment]],100%,0%)</f>
        <v>1</v>
      </c>
      <c r="K23" s="23" t="str">
        <f>IF(Tableau1[[#This Row],[QTY]]=Tableau1[[#This Row],[Qty shipped]],"Expédié","")</f>
        <v/>
      </c>
      <c r="L23" s="24" t="s">
        <v>48</v>
      </c>
      <c r="M23" s="25">
        <v>43948</v>
      </c>
    </row>
    <row r="24" spans="1:13" ht="15.6" x14ac:dyDescent="0.3">
      <c r="A24" s="16" t="s">
        <v>33</v>
      </c>
      <c r="B24" s="17">
        <v>4900040800</v>
      </c>
      <c r="C24" s="18">
        <v>15</v>
      </c>
      <c r="D24" s="18">
        <v>1</v>
      </c>
      <c r="E24" s="19" t="s">
        <v>16</v>
      </c>
      <c r="F24" s="16" t="s">
        <v>34</v>
      </c>
      <c r="G24" s="20">
        <v>43944</v>
      </c>
      <c r="H24" s="18">
        <v>0</v>
      </c>
      <c r="I24" s="21"/>
      <c r="J24" s="22">
        <f>IF(Tableau1[[#This Row],[Shipping date]]&lt;=Tableau1[[#This Row],[Re forecasted shipment]],100%,0%)</f>
        <v>1</v>
      </c>
      <c r="K24" s="23" t="str">
        <f>IF(Tableau1[[#This Row],[QTY]]=Tableau1[[#This Row],[Qty shipped]],"Expédié","")</f>
        <v/>
      </c>
      <c r="L24" s="24" t="s">
        <v>49</v>
      </c>
      <c r="M24" s="25">
        <v>43948</v>
      </c>
    </row>
    <row r="25" spans="1:13" ht="15.6" x14ac:dyDescent="0.3">
      <c r="A25" s="16" t="s">
        <v>50</v>
      </c>
      <c r="B25" s="17">
        <v>28446768</v>
      </c>
      <c r="C25" s="18">
        <v>10</v>
      </c>
      <c r="D25" s="18">
        <v>2</v>
      </c>
      <c r="E25" s="19" t="s">
        <v>51</v>
      </c>
      <c r="F25" s="16" t="s">
        <v>52</v>
      </c>
      <c r="G25" s="20">
        <v>43944</v>
      </c>
      <c r="H25" s="18">
        <v>0</v>
      </c>
      <c r="I25" s="21"/>
      <c r="J25" s="22">
        <f>IF(Tableau1[[#This Row],[Shipping date]]&lt;=Tableau1[[#This Row],[Re forecasted shipment]],100%,0%)</f>
        <v>1</v>
      </c>
      <c r="K25" s="23" t="str">
        <f>IF(Tableau1[[#This Row],[QTY]]=Tableau1[[#This Row],[Qty shipped]],"Expédié","")</f>
        <v/>
      </c>
      <c r="L25" s="24" t="s">
        <v>53</v>
      </c>
      <c r="M25" s="25">
        <v>43948</v>
      </c>
    </row>
    <row r="26" spans="1:13" ht="15.6" x14ac:dyDescent="0.3">
      <c r="A26" s="16" t="s">
        <v>20</v>
      </c>
      <c r="B26" s="17">
        <v>28446766</v>
      </c>
      <c r="C26" s="18">
        <v>10</v>
      </c>
      <c r="D26" s="18">
        <v>1</v>
      </c>
      <c r="E26" s="19" t="s">
        <v>51</v>
      </c>
      <c r="F26" s="16" t="s">
        <v>22</v>
      </c>
      <c r="G26" s="20">
        <v>43944</v>
      </c>
      <c r="H26" s="18">
        <v>1</v>
      </c>
      <c r="I26" s="21">
        <v>43944</v>
      </c>
      <c r="J26" s="22">
        <f>IF(Tableau1[[#This Row],[Shipping date]]&lt;=Tableau1[[#This Row],[Re forecasted shipment]],100%,0%)</f>
        <v>1</v>
      </c>
      <c r="K26" s="23" t="s">
        <v>54</v>
      </c>
      <c r="L26" s="24" t="s">
        <v>55</v>
      </c>
      <c r="M26" s="27"/>
    </row>
    <row r="27" spans="1:13" ht="15.6" x14ac:dyDescent="0.3">
      <c r="A27" s="16">
        <v>435</v>
      </c>
      <c r="B27" s="17">
        <v>28286587</v>
      </c>
      <c r="C27" s="18" t="s">
        <v>15</v>
      </c>
      <c r="D27" s="18">
        <v>1</v>
      </c>
      <c r="E27" s="19" t="s">
        <v>16</v>
      </c>
      <c r="F27" s="16" t="s">
        <v>56</v>
      </c>
      <c r="G27" s="20">
        <v>43945</v>
      </c>
      <c r="H27" s="18">
        <v>0</v>
      </c>
      <c r="I27" s="21"/>
      <c r="J27" s="22">
        <f>IF(Tableau1[[#This Row],[Shipping date]]&lt;=Tableau1[[#This Row],[Re forecasted shipment]],100%,0%)</f>
        <v>1</v>
      </c>
      <c r="K27" s="23"/>
      <c r="L27" s="24" t="s">
        <v>57</v>
      </c>
      <c r="M27" s="25">
        <v>43966</v>
      </c>
    </row>
    <row r="28" spans="1:13" ht="15.6" x14ac:dyDescent="0.3">
      <c r="A28" s="16">
        <v>117</v>
      </c>
      <c r="B28" s="17">
        <v>28301178</v>
      </c>
      <c r="C28" s="18">
        <v>10</v>
      </c>
      <c r="D28" s="18">
        <v>1</v>
      </c>
      <c r="E28" s="19" t="s">
        <v>16</v>
      </c>
      <c r="F28" s="16" t="s">
        <v>25</v>
      </c>
      <c r="G28" s="20">
        <v>43945</v>
      </c>
      <c r="H28" s="18">
        <v>1</v>
      </c>
      <c r="I28" s="21">
        <v>43944</v>
      </c>
      <c r="J28" s="22">
        <f>IF(Tableau1[[#This Row],[Shipping date]]&lt;=Tableau1[[#This Row],[Re forecasted shipment]],100%,0%)</f>
        <v>1</v>
      </c>
      <c r="K28" s="23" t="str">
        <f>IF(Tableau1[[#This Row],[QTY]]=Tableau1[[#This Row],[Qty shipped]],"Expédié","")</f>
        <v>Expédié</v>
      </c>
      <c r="L28" s="24" t="s">
        <v>58</v>
      </c>
      <c r="M28" s="25"/>
    </row>
    <row r="29" spans="1:13" ht="15.6" x14ac:dyDescent="0.3">
      <c r="A29" s="29">
        <v>117</v>
      </c>
      <c r="B29" s="30">
        <v>28301178</v>
      </c>
      <c r="C29" s="31">
        <v>11</v>
      </c>
      <c r="D29" s="31">
        <v>1</v>
      </c>
      <c r="E29" s="32" t="s">
        <v>16</v>
      </c>
      <c r="F29" s="29" t="s">
        <v>25</v>
      </c>
      <c r="G29" s="33">
        <v>43945</v>
      </c>
      <c r="H29" s="31">
        <v>1</v>
      </c>
      <c r="I29" s="34">
        <v>43944</v>
      </c>
      <c r="J29" s="35">
        <f>IF(Tableau1[[#This Row],[Shipping date]]&lt;=Tableau1[[#This Row],[Re forecasted shipment]],100%,0%)</f>
        <v>1</v>
      </c>
      <c r="K29" s="23" t="str">
        <f>IF(Tableau1[[#This Row],[QTY]]=Tableau1[[#This Row],[Qty shipped]],"Expédié","")</f>
        <v>Expédié</v>
      </c>
      <c r="L29" s="24" t="s">
        <v>58</v>
      </c>
      <c r="M29" s="36"/>
    </row>
    <row r="30" spans="1:13" ht="15.6" x14ac:dyDescent="0.3">
      <c r="A30" s="37">
        <v>117</v>
      </c>
      <c r="B30" s="38">
        <v>28301178</v>
      </c>
      <c r="C30" s="39">
        <v>12</v>
      </c>
      <c r="D30" s="39">
        <v>1</v>
      </c>
      <c r="E30" s="40" t="s">
        <v>16</v>
      </c>
      <c r="F30" s="40" t="s">
        <v>25</v>
      </c>
      <c r="G30" s="41">
        <v>43945</v>
      </c>
      <c r="H30" s="39">
        <v>1</v>
      </c>
      <c r="I30" s="42">
        <v>43944</v>
      </c>
      <c r="J30" s="43">
        <f>IF(Tableau1[[#This Row],[Shipping date]]&lt;=Tableau1[[#This Row],[Re forecasted shipment]],100%,0%)</f>
        <v>1</v>
      </c>
      <c r="K30" s="23" t="str">
        <f>IF(Tableau1[[#This Row],[QTY]]=Tableau1[[#This Row],[Qty shipped]],"Expédié","")</f>
        <v>Expédié</v>
      </c>
      <c r="L30" s="24" t="s">
        <v>58</v>
      </c>
      <c r="M30" s="44"/>
    </row>
    <row r="31" spans="1:13" ht="15.6" x14ac:dyDescent="0.3">
      <c r="A31" s="37">
        <v>108</v>
      </c>
      <c r="B31" s="38">
        <v>28380211</v>
      </c>
      <c r="C31" s="39" t="s">
        <v>15</v>
      </c>
      <c r="D31" s="39">
        <v>1</v>
      </c>
      <c r="E31" s="40" t="s">
        <v>16</v>
      </c>
      <c r="F31" s="40" t="s">
        <v>59</v>
      </c>
      <c r="G31" s="41">
        <v>43945</v>
      </c>
      <c r="H31" s="39">
        <v>1</v>
      </c>
      <c r="I31" s="42">
        <v>43948</v>
      </c>
      <c r="J31" s="43">
        <f>IF(Tableau1[[#This Row],[Shipping date]]&lt;=Tableau1[[#This Row],[Re forecasted shipment]],100%,0%)</f>
        <v>0</v>
      </c>
      <c r="K31" s="23" t="s">
        <v>54</v>
      </c>
      <c r="L31" s="24" t="s">
        <v>60</v>
      </c>
      <c r="M31" s="25"/>
    </row>
    <row r="32" spans="1:13" ht="15.6" x14ac:dyDescent="0.3">
      <c r="A32" s="37">
        <v>108</v>
      </c>
      <c r="B32" s="38">
        <v>28380308</v>
      </c>
      <c r="C32" s="39" t="s">
        <v>15</v>
      </c>
      <c r="D32" s="39">
        <v>1</v>
      </c>
      <c r="E32" s="40" t="s">
        <v>16</v>
      </c>
      <c r="F32" s="40" t="s">
        <v>59</v>
      </c>
      <c r="G32" s="41">
        <v>43945</v>
      </c>
      <c r="H32" s="39">
        <v>1</v>
      </c>
      <c r="I32" s="42">
        <v>43944</v>
      </c>
      <c r="J32" s="43">
        <f>IF(Tableau1[[#This Row],[Shipping date]]&lt;=Tableau1[[#This Row],[Re forecasted shipment]],100%,0%)</f>
        <v>1</v>
      </c>
      <c r="K32" s="23" t="s">
        <v>54</v>
      </c>
      <c r="L32" s="24" t="s">
        <v>58</v>
      </c>
      <c r="M32" s="25"/>
    </row>
    <row r="33" spans="1:13" ht="15.6" x14ac:dyDescent="0.3">
      <c r="A33" s="45">
        <v>108</v>
      </c>
      <c r="B33" s="46">
        <v>28380411</v>
      </c>
      <c r="C33" s="47" t="s">
        <v>15</v>
      </c>
      <c r="D33" s="47">
        <v>1</v>
      </c>
      <c r="E33" s="48" t="s">
        <v>16</v>
      </c>
      <c r="F33" s="48" t="s">
        <v>59</v>
      </c>
      <c r="G33" s="49">
        <v>43945</v>
      </c>
      <c r="H33" s="47">
        <v>1</v>
      </c>
      <c r="I33" s="50">
        <v>43944</v>
      </c>
      <c r="J33" s="51">
        <f>IF(Tableau1[[#This Row],[Shipping date]]&lt;=Tableau1[[#This Row],[Re forecasted shipment]],100%,0%)</f>
        <v>1</v>
      </c>
      <c r="K33" s="52" t="s">
        <v>54</v>
      </c>
      <c r="L33" s="24" t="s">
        <v>58</v>
      </c>
      <c r="M33" s="36"/>
    </row>
    <row r="34" spans="1:13" ht="15.6" x14ac:dyDescent="0.3">
      <c r="A34" s="45" t="s">
        <v>61</v>
      </c>
      <c r="B34" s="46">
        <v>28367395</v>
      </c>
      <c r="C34" s="47" t="s">
        <v>15</v>
      </c>
      <c r="D34" s="47">
        <v>60</v>
      </c>
      <c r="E34" s="48" t="s">
        <v>16</v>
      </c>
      <c r="F34" s="48" t="s">
        <v>62</v>
      </c>
      <c r="G34" s="49">
        <v>43945</v>
      </c>
      <c r="H34" s="47">
        <v>60</v>
      </c>
      <c r="I34" s="50">
        <v>43944</v>
      </c>
      <c r="J34" s="51">
        <f>IF(Tableau1[[#This Row],[Shipping date]]&lt;=Tableau1[[#This Row],[Re forecasted shipment]],100%,0%)</f>
        <v>1</v>
      </c>
      <c r="K34" s="52" t="str">
        <f>IF(Tableau1[[#This Row],[QTY]]=Tableau1[[#This Row],[Qty shipped]],"Expédié","")</f>
        <v>Expédié</v>
      </c>
      <c r="L34" s="53" t="s">
        <v>63</v>
      </c>
      <c r="M34" s="36"/>
    </row>
    <row r="35" spans="1:13" ht="15.6" x14ac:dyDescent="0.3">
      <c r="A35" s="45" t="s">
        <v>64</v>
      </c>
      <c r="B35" s="54"/>
      <c r="C35" s="54"/>
      <c r="D35" s="47">
        <f>SUBTOTAL(109,Tableau1[QTY])</f>
        <v>93</v>
      </c>
      <c r="E35" s="47"/>
      <c r="F35" s="45"/>
      <c r="G35" s="49"/>
      <c r="H35" s="47">
        <f>SUBTOTAL(109,Tableau1[Qty shipped])</f>
        <v>71</v>
      </c>
      <c r="I35" s="50"/>
      <c r="J35" s="51">
        <f>Tableau1[[#Totals],[Qty shipped]]/Tableau1[[#Totals],[QTY]]</f>
        <v>0.76344086021505375</v>
      </c>
      <c r="K35" s="52"/>
      <c r="L35" s="52"/>
      <c r="M35" s="55"/>
    </row>
  </sheetData>
  <conditionalFormatting sqref="A2:J34">
    <cfRule type="expression" dxfId="35" priority="3" stopIfTrue="1">
      <formula>$AX2="C"</formula>
    </cfRule>
    <cfRule type="expression" dxfId="34" priority="4" stopIfTrue="1">
      <formula>$AX2="O"</formula>
    </cfRule>
    <cfRule type="cellIs" dxfId="33" priority="5" operator="equal">
      <formula>"NA"</formula>
    </cfRule>
  </conditionalFormatting>
  <conditionalFormatting sqref="M1:M1048576">
    <cfRule type="expression" dxfId="32" priority="1">
      <formula>$K1="Expédié"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8AC7E8AC-6380-47A5-BBB0-C1AD73DAF295}">
            <x14:iconSet iconSet="3Symbols2" custom="1">
              <x14:cfvo type="percent">
                <xm:f>0</xm:f>
              </x14:cfvo>
              <x14:cfvo type="num">
                <xm:f>0.01</xm:f>
              </x14:cfvo>
              <x14:cfvo type="num">
                <xm:f>0.98</xm:f>
              </x14:cfvo>
              <x14:cfIcon iconSet="4TrafficLights" iconId="0"/>
              <x14:cfIcon iconSet="3TrafficLights1" iconId="0"/>
              <x14:cfIcon iconSet="3TrafficLights1" iconId="2"/>
            </x14:iconSet>
          </x14:cfRule>
          <xm:sqref>J35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[1]Paramètres!#REF!</xm:f>
          </x14:formula1>
          <xm:sqref>K3:K34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Planned W</vt:lpstr>
    </vt:vector>
  </TitlesOfParts>
  <Company>LATECOERE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 Anthony</dc:creator>
  <cp:lastModifiedBy>ZARCONE Anthony</cp:lastModifiedBy>
  <dcterms:created xsi:type="dcterms:W3CDTF">2020-04-27T10:17:59Z</dcterms:created>
  <dcterms:modified xsi:type="dcterms:W3CDTF">2020-04-27T10:18:16Z</dcterms:modified>
</cp:coreProperties>
</file>